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jonathansmith/Library/Mobile Documents/com~apple~CloudDocs/Documents/UKMPA/Ladder Reports/"/>
    </mc:Choice>
  </mc:AlternateContent>
  <xr:revisionPtr revIDLastSave="0" documentId="13_ncr:1_{F9D9F393-2577-B34B-887D-864414508A17}" xr6:coauthVersionLast="47" xr6:coauthVersionMax="47" xr10:uidLastSave="{00000000-0000-0000-0000-000000000000}"/>
  <bookViews>
    <workbookView xWindow="0" yWindow="500" windowWidth="33600" windowHeight="18940" activeTab="5" xr2:uid="{00000000-000D-0000-FFFF-FFFF00000000}"/>
  </bookViews>
  <sheets>
    <sheet name="2019" sheetId="1" r:id="rId1"/>
    <sheet name="2020" sheetId="3" r:id="rId2"/>
    <sheet name="2021" sheetId="4" r:id="rId3"/>
    <sheet name="2022" sheetId="2" r:id="rId4"/>
    <sheet name="2023" sheetId="5" r:id="rId5"/>
    <sheet name="2024" sheetId="6" r:id="rId6"/>
  </sheets>
  <definedNames>
    <definedName name="_xlnm._FilterDatabase" localSheetId="0" hidden="1">'2019'!$B$434:$D$448</definedName>
    <definedName name="_xlnm.Print_Titles" localSheetId="0">'2019'!$3:$3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40" i="5"/>
  <c r="J39" i="5"/>
  <c r="J38" i="5"/>
  <c r="J37" i="5"/>
  <c r="J36" i="5"/>
  <c r="J40" i="2"/>
  <c r="J39" i="2"/>
  <c r="J3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42" i="2"/>
  <c r="J37" i="2"/>
  <c r="J36" i="2"/>
  <c r="J34" i="4"/>
  <c r="J35" i="4"/>
  <c r="J36" i="4"/>
  <c r="J31" i="4"/>
  <c r="J32" i="4"/>
  <c r="J33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8" i="4"/>
  <c r="P30" i="3"/>
  <c r="P29" i="3"/>
  <c r="P28" i="3"/>
  <c r="P27" i="3"/>
  <c r="P26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24" i="3"/>
  <c r="P23" i="3"/>
  <c r="P25" i="3"/>
  <c r="P32" i="3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7" i="1"/>
  <c r="J8" i="1"/>
  <c r="J28" i="1"/>
  <c r="J45" i="6" l="1"/>
  <c r="J42" i="5"/>
</calcChain>
</file>

<file path=xl/sharedStrings.xml><?xml version="1.0" encoding="utf-8"?>
<sst xmlns="http://schemas.openxmlformats.org/spreadsheetml/2006/main" count="3326" uniqueCount="1307">
  <si>
    <t>DATE</t>
  </si>
  <si>
    <t>LADDERS DATABASE</t>
  </si>
  <si>
    <t>PORT</t>
  </si>
  <si>
    <t>LVPL</t>
  </si>
  <si>
    <t>LNDN</t>
  </si>
  <si>
    <t>UKMPA APP</t>
  </si>
  <si>
    <t>SHIP NAME</t>
  </si>
  <si>
    <t>FRTH</t>
  </si>
  <si>
    <t>SEWL</t>
  </si>
  <si>
    <t>VINCENT GEMMA</t>
  </si>
  <si>
    <t>IMO NO</t>
  </si>
  <si>
    <t>DIMITRI S</t>
  </si>
  <si>
    <t>ALDERBARAN</t>
  </si>
  <si>
    <t>ERIN SCHULTE</t>
  </si>
  <si>
    <t>FRI LAKE</t>
  </si>
  <si>
    <t>MEANDI</t>
  </si>
  <si>
    <t>MSC RITA</t>
  </si>
  <si>
    <t>DOMINGO</t>
  </si>
  <si>
    <t>ARKLOW VIKING</t>
  </si>
  <si>
    <t>HELEN BOLTEN</t>
  </si>
  <si>
    <t>PLUTO</t>
  </si>
  <si>
    <t>VASCO DE GAMA</t>
  </si>
  <si>
    <t>SREDNA GORA</t>
  </si>
  <si>
    <t>BFST</t>
  </si>
  <si>
    <t>LA FRENAIS</t>
  </si>
  <si>
    <t>WILSON BREMEN</t>
  </si>
  <si>
    <t>TEMPEST</t>
  </si>
  <si>
    <t>HANSA AISA</t>
  </si>
  <si>
    <t>DOMBUSCH</t>
  </si>
  <si>
    <t>BELTNESS</t>
  </si>
  <si>
    <t>SASSY SOFIA</t>
  </si>
  <si>
    <t>Column3</t>
  </si>
  <si>
    <t>PLYM</t>
  </si>
  <si>
    <t>TEGN</t>
  </si>
  <si>
    <t>FWEY</t>
  </si>
  <si>
    <t>MHVN</t>
  </si>
  <si>
    <t>TYNE</t>
  </si>
  <si>
    <t>TEES</t>
  </si>
  <si>
    <t>REPORTS</t>
  </si>
  <si>
    <t>FALM</t>
  </si>
  <si>
    <t>MDWY</t>
  </si>
  <si>
    <t>ALDERBARAN J</t>
  </si>
  <si>
    <t>CIELO DE CAPLBIO</t>
  </si>
  <si>
    <t>OCTOBER</t>
  </si>
  <si>
    <t>MPI ENTERPRISE</t>
  </si>
  <si>
    <t>AGRIA</t>
  </si>
  <si>
    <t>BBC DELEWARE</t>
  </si>
  <si>
    <t>ADVANTAGE POINT</t>
  </si>
  <si>
    <t>TARNBRIS</t>
  </si>
  <si>
    <t>EXTERNO</t>
  </si>
  <si>
    <t>FRI OCEAN</t>
  </si>
  <si>
    <t>YM WORTH</t>
  </si>
  <si>
    <t>EPICURUS</t>
  </si>
  <si>
    <t>CEMBAY</t>
  </si>
  <si>
    <t>MAINGAS</t>
  </si>
  <si>
    <t>LUZON SPIRIT</t>
  </si>
  <si>
    <t>HIGH LOYALTY</t>
  </si>
  <si>
    <t>SOTN</t>
  </si>
  <si>
    <t>EEMS DART</t>
  </si>
  <si>
    <t>DEWEY</t>
  </si>
  <si>
    <t>NEW ORLEANS</t>
  </si>
  <si>
    <t>SEA RUBY</t>
  </si>
  <si>
    <t>STOLT PELICAN</t>
  </si>
  <si>
    <t>JOAN</t>
  </si>
  <si>
    <t>CAPE HENRY</t>
  </si>
  <si>
    <t>SIGNAL ALPHA</t>
  </si>
  <si>
    <t>GRAND URANUS</t>
  </si>
  <si>
    <t>SEPTEMBER</t>
  </si>
  <si>
    <t>LINGEDIJK</t>
  </si>
  <si>
    <t>STOLT FULMAR</t>
  </si>
  <si>
    <t>ARKLOW MILL</t>
  </si>
  <si>
    <t>DC VLANDEREN</t>
  </si>
  <si>
    <t>HAPPY BEAR</t>
  </si>
  <si>
    <t>MSCORNELLA</t>
  </si>
  <si>
    <t>BUDAPEST BRIDGE</t>
  </si>
  <si>
    <t>THEBE</t>
  </si>
  <si>
    <t>PERIE</t>
  </si>
  <si>
    <t>JS CAESAR</t>
  </si>
  <si>
    <t>GRANDE MIRAFIORI</t>
  </si>
  <si>
    <t>ARA LIBERTAD</t>
  </si>
  <si>
    <t>MAGDELENA</t>
  </si>
  <si>
    <t>NOVEMBER</t>
  </si>
  <si>
    <t>C CAPELLA</t>
  </si>
  <si>
    <t>CAROLINE RUSS</t>
  </si>
  <si>
    <t>APL DETROIT</t>
  </si>
  <si>
    <t>ES DIGNITY</t>
  </si>
  <si>
    <t>ATLANTIC OLIVE</t>
  </si>
  <si>
    <t>DUTCH PEARL</t>
  </si>
  <si>
    <t>BG IRELAND</t>
  </si>
  <si>
    <t>SIDER RODI</t>
  </si>
  <si>
    <t>ANUKET RUBY</t>
  </si>
  <si>
    <t>JRSY</t>
  </si>
  <si>
    <t>MINERVA NOUNOU</t>
  </si>
  <si>
    <t>SVOE</t>
  </si>
  <si>
    <t>NORDFJORD</t>
  </si>
  <si>
    <t>AL RAWDAH</t>
  </si>
  <si>
    <t>DECEMBER</t>
  </si>
  <si>
    <t>SAN</t>
  </si>
  <si>
    <t>ARKLOW VANGUARD</t>
  </si>
  <si>
    <t>Column1</t>
  </si>
  <si>
    <t>MSC INDIA</t>
  </si>
  <si>
    <t>JANUARY</t>
  </si>
  <si>
    <t>CROWN MARY</t>
  </si>
  <si>
    <t>MBC DAISY</t>
  </si>
  <si>
    <t>GDYNIA</t>
  </si>
  <si>
    <t>DIMITRIS C</t>
  </si>
  <si>
    <t>BALTIC FREEDOM</t>
  </si>
  <si>
    <t>MSC ORNELLA</t>
  </si>
  <si>
    <t>CLYDE FISHER</t>
  </si>
  <si>
    <t>HARC</t>
  </si>
  <si>
    <t>CLAIRE</t>
  </si>
  <si>
    <t>ANDES</t>
  </si>
  <si>
    <t>Column2</t>
  </si>
  <si>
    <t>RHONA</t>
  </si>
  <si>
    <t>DUYGU</t>
  </si>
  <si>
    <t>CLIPPER JUPITER</t>
  </si>
  <si>
    <t>NORDTIGRIS</t>
  </si>
  <si>
    <t>TOTAL</t>
  </si>
  <si>
    <t>BERYL</t>
  </si>
  <si>
    <t>SMN EXPLORER</t>
  </si>
  <si>
    <t>JUPITER BAY</t>
  </si>
  <si>
    <t>SKS DODA</t>
  </si>
  <si>
    <t>TRANS HOLM</t>
  </si>
  <si>
    <t>CEMSEA 3</t>
  </si>
  <si>
    <t>DUBAI HORIZON</t>
  </si>
  <si>
    <t>CCMA CMG TANYA</t>
  </si>
  <si>
    <t>ATLANTIC DAWN</t>
  </si>
  <si>
    <t>ELAN</t>
  </si>
  <si>
    <t>HUMB</t>
  </si>
  <si>
    <t>SOLYMAR</t>
  </si>
  <si>
    <t>NEW VENTURE</t>
  </si>
  <si>
    <t>SPAAARNEGRACHT</t>
  </si>
  <si>
    <t>MARIE B</t>
  </si>
  <si>
    <t>BONTRUP PEARL</t>
  </si>
  <si>
    <t>HANSA ASIA</t>
  </si>
  <si>
    <t>EMMY SCHULTE</t>
  </si>
  <si>
    <t>MSC PAMELA</t>
  </si>
  <si>
    <t>DAMSTERDIJK</t>
  </si>
  <si>
    <t>MSC MAIN</t>
  </si>
  <si>
    <t>BRO DISTRIBUTOR</t>
  </si>
  <si>
    <t>MSC PILLAR</t>
  </si>
  <si>
    <t>MSC ALESSIA</t>
  </si>
  <si>
    <t>MSC SINDY</t>
  </si>
  <si>
    <t>FEBRUARY</t>
  </si>
  <si>
    <t>CAP LARA</t>
  </si>
  <si>
    <t>SLF KATE</t>
  </si>
  <si>
    <t>DAGMAR THERESA</t>
  </si>
  <si>
    <t>AST MALTA</t>
  </si>
  <si>
    <t>BBC EUROPE</t>
  </si>
  <si>
    <t>LWCK</t>
  </si>
  <si>
    <t>LONDON STOLTHAVEN</t>
  </si>
  <si>
    <t>05/02/20220</t>
  </si>
  <si>
    <t>THOMAS</t>
  </si>
  <si>
    <t>PROMISE</t>
  </si>
  <si>
    <t>INTERLINK EQUALITY</t>
  </si>
  <si>
    <t>NEW YORK HARMONY</t>
  </si>
  <si>
    <t>BRAVE TERN</t>
  </si>
  <si>
    <t>MELINA</t>
  </si>
  <si>
    <t>MSC TOMOKO</t>
  </si>
  <si>
    <t>MSC MIRELLA</t>
  </si>
  <si>
    <t>AS PETRONIA</t>
  </si>
  <si>
    <t>PERSEUS</t>
  </si>
  <si>
    <t>TINTO</t>
  </si>
  <si>
    <t>SHRM</t>
  </si>
  <si>
    <t>ANUKET SAPPHIRE</t>
  </si>
  <si>
    <t>APL LE HAVRE</t>
  </si>
  <si>
    <t>LISA</t>
  </si>
  <si>
    <t>26/02/20202</t>
  </si>
  <si>
    <t>EVRIDIKI G</t>
  </si>
  <si>
    <t>STENA ADVENTURER</t>
  </si>
  <si>
    <t>NAVION OSLO</t>
  </si>
  <si>
    <t>MARCH</t>
  </si>
  <si>
    <t>CMA CMG SAMBHAR</t>
  </si>
  <si>
    <t>AMOY ACTION</t>
  </si>
  <si>
    <t>AL SAFAT</t>
  </si>
  <si>
    <t>ELKA APPOLLON</t>
  </si>
  <si>
    <t>BIRKIT KNUTSEN</t>
  </si>
  <si>
    <t>SEASPAN YANGTZE</t>
  </si>
  <si>
    <t>HELLE</t>
  </si>
  <si>
    <t>VYSOTSK</t>
  </si>
  <si>
    <t>ANTON SCHULTE</t>
  </si>
  <si>
    <t>CHACABUCO</t>
  </si>
  <si>
    <t>FLUVIUS AXE</t>
  </si>
  <si>
    <t>SC CHENGDU</t>
  </si>
  <si>
    <t>MSC KATYANI</t>
  </si>
  <si>
    <t>ANEMOS 1</t>
  </si>
  <si>
    <t>ELBESAILOR</t>
  </si>
  <si>
    <t>RMS VERITAS</t>
  </si>
  <si>
    <t>PALENA</t>
  </si>
  <si>
    <t>KETHL</t>
  </si>
  <si>
    <t>STRANDWAY</t>
  </si>
  <si>
    <t>NORDICA</t>
  </si>
  <si>
    <t>KRUCKAU</t>
  </si>
  <si>
    <t>FOKKO UKENA</t>
  </si>
  <si>
    <t>AMERICA</t>
  </si>
  <si>
    <t>ARIES J</t>
  </si>
  <si>
    <t>ER VANCOUVER</t>
  </si>
  <si>
    <t>MSC RAVENNA</t>
  </si>
  <si>
    <t>CROWNBREEZE</t>
  </si>
  <si>
    <t>LUHNAU</t>
  </si>
  <si>
    <t>ARINA</t>
  </si>
  <si>
    <t>CONTI MAKALU</t>
  </si>
  <si>
    <t>KONGSFJELL</t>
  </si>
  <si>
    <t>KRAFTKA</t>
  </si>
  <si>
    <t>NAOS</t>
  </si>
  <si>
    <t>SAFMARINE BAYETE</t>
  </si>
  <si>
    <t>APRIL</t>
  </si>
  <si>
    <t>GLOVIS MAINE</t>
  </si>
  <si>
    <t>HAMMONIA EDEN</t>
  </si>
  <si>
    <t>PAULIN B</t>
  </si>
  <si>
    <t>ANINA</t>
  </si>
  <si>
    <t>ANTWERP</t>
  </si>
  <si>
    <t>OLZA</t>
  </si>
  <si>
    <t>B GAS METER</t>
  </si>
  <si>
    <t>VALPARAISO EXPRESS</t>
  </si>
  <si>
    <t>MORNING LYNN</t>
  </si>
  <si>
    <t>MAIKE D</t>
  </si>
  <si>
    <t>NORMAND CUTTER</t>
  </si>
  <si>
    <t>ABDN</t>
  </si>
  <si>
    <t>STAR COLUMBA</t>
  </si>
  <si>
    <t>LINDAUNIS</t>
  </si>
  <si>
    <t>MOZAH</t>
  </si>
  <si>
    <t>SCA MUNKSUND</t>
  </si>
  <si>
    <t>XIN YAN TAI</t>
  </si>
  <si>
    <t>MORTEN MAERSK</t>
  </si>
  <si>
    <t>SYN ANTARES</t>
  </si>
  <si>
    <t>STEN MOSTER</t>
  </si>
  <si>
    <t>SIEM CONFUCIUS</t>
  </si>
  <si>
    <t>MAY</t>
  </si>
  <si>
    <t>MSC ELINI</t>
  </si>
  <si>
    <t>KRITI SAMARIA</t>
  </si>
  <si>
    <t>CHE LYRA</t>
  </si>
  <si>
    <t>MSC DYMPHNA</t>
  </si>
  <si>
    <t>VOORNEDIJK</t>
  </si>
  <si>
    <t>ROSSANA</t>
  </si>
  <si>
    <t>AGAPI S</t>
  </si>
  <si>
    <t>SCANDANAVIA</t>
  </si>
  <si>
    <t>MORNING CROWN</t>
  </si>
  <si>
    <t>MSC EYRA</t>
  </si>
  <si>
    <t>NANCY P</t>
  </si>
  <si>
    <t>ALMERE</t>
  </si>
  <si>
    <t>MALACHITE</t>
  </si>
  <si>
    <t>BLACKCOMBE SPIRIT</t>
  </si>
  <si>
    <t>ANVIL POINT</t>
  </si>
  <si>
    <t>JUERGEN K</t>
  </si>
  <si>
    <t>OSTENAU</t>
  </si>
  <si>
    <t>KIRANA NAREE</t>
  </si>
  <si>
    <t>MSC ROMA</t>
  </si>
  <si>
    <t>BEGONIA S</t>
  </si>
  <si>
    <t>ARKLOW FAITH</t>
  </si>
  <si>
    <t>STAR CENTURUS</t>
  </si>
  <si>
    <t>COSCO BELGIUM</t>
  </si>
  <si>
    <t>JULIETA</t>
  </si>
  <si>
    <t>UNKNOWN</t>
  </si>
  <si>
    <t>LISSE</t>
  </si>
  <si>
    <t>GLOVIS CORONA</t>
  </si>
  <si>
    <t>JUNE</t>
  </si>
  <si>
    <t>MEIKE B</t>
  </si>
  <si>
    <t>INTERLINK ACTIVITY</t>
  </si>
  <si>
    <t>CHIPS</t>
  </si>
  <si>
    <t>THUN LIVERPOOL</t>
  </si>
  <si>
    <t>MSC AINO</t>
  </si>
  <si>
    <t>RAMELIA</t>
  </si>
  <si>
    <t>RAGNA</t>
  </si>
  <si>
    <t>SICHEM IRIS</t>
  </si>
  <si>
    <t>VICTOR HORTA</t>
  </si>
  <si>
    <t>ELLE ARISTOTLE</t>
  </si>
  <si>
    <t>BRUFJELL</t>
  </si>
  <si>
    <t>RCC AMERICA</t>
  </si>
  <si>
    <t>HMM ALGERCIAS</t>
  </si>
  <si>
    <t>MSC VITA</t>
  </si>
  <si>
    <t>SICHEM ORCHID</t>
  </si>
  <si>
    <t>ARB COMFORT</t>
  </si>
  <si>
    <t>VICTORINE</t>
  </si>
  <si>
    <t>KETLIN</t>
  </si>
  <si>
    <t>FRI BERGEN</t>
  </si>
  <si>
    <t>RIDGEBURY ROSEMARY E</t>
  </si>
  <si>
    <t>TORM GYDA</t>
  </si>
  <si>
    <t>JULY</t>
  </si>
  <si>
    <t>CHEMICAL PROVIDER</t>
  </si>
  <si>
    <t>PACIFIC KINDNESS</t>
  </si>
  <si>
    <t>SANTOS EXPRESS</t>
  </si>
  <si>
    <t>MISIDA</t>
  </si>
  <si>
    <t>PERICLES</t>
  </si>
  <si>
    <t>CHARLEMAGNE</t>
  </si>
  <si>
    <t>POLA VARVARA</t>
  </si>
  <si>
    <t>FRANCISCA</t>
  </si>
  <si>
    <t>SKYROS</t>
  </si>
  <si>
    <t>SCOT LEADER</t>
  </si>
  <si>
    <t>LUDOGORETS</t>
  </si>
  <si>
    <t>SAROS B</t>
  </si>
  <si>
    <t>HSL NIKE</t>
  </si>
  <si>
    <t>CMA CGM AFRICA FOUR</t>
  </si>
  <si>
    <t>BBC FLORIDA</t>
  </si>
  <si>
    <t>ARKONIA</t>
  </si>
  <si>
    <t>MSC SAO PAULO</t>
  </si>
  <si>
    <t>MORNING PROSPERITY</t>
  </si>
  <si>
    <t>AUGUST</t>
  </si>
  <si>
    <t>MORNING LINDA</t>
  </si>
  <si>
    <t>CITY OF LONDON</t>
  </si>
  <si>
    <t>MATTHEW</t>
  </si>
  <si>
    <t>PROMITHEAS</t>
  </si>
  <si>
    <t>KAROLI</t>
  </si>
  <si>
    <t>PARIS EXPRESS</t>
  </si>
  <si>
    <t>SPANACO SIMPLICITY</t>
  </si>
  <si>
    <t>AL BAHIA</t>
  </si>
  <si>
    <t>ALDERBARRAN</t>
  </si>
  <si>
    <t>KARION</t>
  </si>
  <si>
    <t>AMNI</t>
  </si>
  <si>
    <t>THAMES HIGHWAY</t>
  </si>
  <si>
    <t>ORTOLAN GAMMA</t>
  </si>
  <si>
    <t>DUGI OTOK</t>
  </si>
  <si>
    <t>ARAL</t>
  </si>
  <si>
    <t>AS PAULINA</t>
  </si>
  <si>
    <t>MSC CELINE</t>
  </si>
  <si>
    <t>CELTIC ENDEAVOUR</t>
  </si>
  <si>
    <t>MSC HAMBURG</t>
  </si>
  <si>
    <t>18/08/220</t>
  </si>
  <si>
    <t>PUNTA</t>
  </si>
  <si>
    <t>RMS DUISBURG</t>
  </si>
  <si>
    <t>SWALINGE</t>
  </si>
  <si>
    <t>MSC IRIS</t>
  </si>
  <si>
    <t>PAULA VINDOE</t>
  </si>
  <si>
    <t>GIRONI</t>
  </si>
  <si>
    <t>ANTERO</t>
  </si>
  <si>
    <t>MURWAB</t>
  </si>
  <si>
    <t>ANITA</t>
  </si>
  <si>
    <t>HENRIK S</t>
  </si>
  <si>
    <t>NYK CONSTELLATION</t>
  </si>
  <si>
    <t>OHIO</t>
  </si>
  <si>
    <t>NAN LIN WAN</t>
  </si>
  <si>
    <t>MSC BRUNELLA</t>
  </si>
  <si>
    <t>MSC KALINA</t>
  </si>
  <si>
    <t>MSC DITTE</t>
  </si>
  <si>
    <t>MSC BIANCA</t>
  </si>
  <si>
    <t>ALDERBRANA J</t>
  </si>
  <si>
    <t>MSC POH LIN</t>
  </si>
  <si>
    <t>HITRA</t>
  </si>
  <si>
    <t>Column4</t>
  </si>
  <si>
    <t>EVEREST SPIRIT</t>
  </si>
  <si>
    <t>AASTUN</t>
  </si>
  <si>
    <t>A2B FUTURE</t>
  </si>
  <si>
    <t>ZIRCON</t>
  </si>
  <si>
    <t>KAJA</t>
  </si>
  <si>
    <t>ELSIE</t>
  </si>
  <si>
    <t>SPIDER KING</t>
  </si>
  <si>
    <t>BBC CARIBBEAN</t>
  </si>
  <si>
    <t>EKFORS</t>
  </si>
  <si>
    <t>HYUNDAI HONG KONG</t>
  </si>
  <si>
    <t>NORDERAU</t>
  </si>
  <si>
    <t>CELTIC SPIRIT</t>
  </si>
  <si>
    <t>THUN GRANITE</t>
  </si>
  <si>
    <t>LEON ZEUS</t>
  </si>
  <si>
    <t>ELEONORA MAERSK</t>
  </si>
  <si>
    <t>JOYLN</t>
  </si>
  <si>
    <t>SCF CAUCASUS</t>
  </si>
  <si>
    <t>FOS PICASSO</t>
  </si>
  <si>
    <t>SOUTHAMPTON EXPRESS</t>
  </si>
  <si>
    <t>ADILLA 1</t>
  </si>
  <si>
    <t>MSC PINA</t>
  </si>
  <si>
    <t>MAKASSAR</t>
  </si>
  <si>
    <t>SKAGERN</t>
  </si>
  <si>
    <t>ELSE</t>
  </si>
  <si>
    <t>SEA CRUISER 1</t>
  </si>
  <si>
    <t>BRITISH SAPPHIRE</t>
  </si>
  <si>
    <t>SPRUCE 2</t>
  </si>
  <si>
    <t>IKUCHI ISLAND </t>
  </si>
  <si>
    <t>WUCHANG</t>
  </si>
  <si>
    <t>CMA CGM FORT DE FRANCE</t>
  </si>
  <si>
    <t>GALICIA</t>
  </si>
  <si>
    <t>GLOVIS SONIC</t>
  </si>
  <si>
    <t>MSC LORENA</t>
  </si>
  <si>
    <t>NIAGRA HIGHWAY</t>
  </si>
  <si>
    <t>CELINA</t>
  </si>
  <si>
    <t>HELENA SHEPERS</t>
  </si>
  <si>
    <t>ASTELLA</t>
  </si>
  <si>
    <t>LIJMILYA</t>
  </si>
  <si>
    <t>FURE WEST</t>
  </si>
  <si>
    <t>MILINTOS</t>
  </si>
  <si>
    <t>VILSTDIEP</t>
  </si>
  <si>
    <t>LIB AUERBACH</t>
  </si>
  <si>
    <t>SEA CRUISER 2</t>
  </si>
  <si>
    <t>A2B ENERGY</t>
  </si>
  <si>
    <t>NIKLAS</t>
  </si>
  <si>
    <t>HARALD MAERSK</t>
  </si>
  <si>
    <t>ARUNA HUYLA</t>
  </si>
  <si>
    <t>SAIL</t>
  </si>
  <si>
    <t>SCA OSTRAND</t>
  </si>
  <si>
    <t>KOSSAU</t>
  </si>
  <si>
    <t>ORANJEBORG</t>
  </si>
  <si>
    <t>A2B LEADER</t>
  </si>
  <si>
    <t>WHITDAWN</t>
  </si>
  <si>
    <t>STENA FORECASTER</t>
  </si>
  <si>
    <t>STENA FORTELLER</t>
  </si>
  <si>
    <t>FRI LANGESUND</t>
  </si>
  <si>
    <t>FEDERAL SEVERN</t>
  </si>
  <si>
    <t>CALYPSO</t>
  </si>
  <si>
    <t>CAP THEODORA</t>
  </si>
  <si>
    <t>SEA MOON</t>
  </si>
  <si>
    <t>MSC AMALFI</t>
  </si>
  <si>
    <t>X-PRESS ANNAPURNA</t>
  </si>
  <si>
    <t>ATLANTIS ANTIBES</t>
  </si>
  <si>
    <t>RHL CONSTANTIA</t>
  </si>
  <si>
    <t>LAMBI</t>
  </si>
  <si>
    <t>MAERSK NIJMEGEN</t>
  </si>
  <si>
    <t>ANNA MARIA</t>
  </si>
  <si>
    <t>PROMETHEUS LEADER</t>
  </si>
  <si>
    <t>DANUBE HIGHWAY</t>
  </si>
  <si>
    <t>GRANDE LAGOS</t>
  </si>
  <si>
    <t>ARTEMIS</t>
  </si>
  <si>
    <t>SAKARYA</t>
  </si>
  <si>
    <t>HMM ROTTERDAM</t>
  </si>
  <si>
    <t>STARNESS</t>
  </si>
  <si>
    <t>SONANGOL PORTO AMBOIM</t>
  </si>
  <si>
    <t>MSC LEANNE</t>
  </si>
  <si>
    <t>CMA CGM SINNAMARY</t>
  </si>
  <si>
    <t>APL PHONEIX</t>
  </si>
  <si>
    <t>CEMSOL</t>
  </si>
  <si>
    <t>YEOMAN BONTRUP</t>
  </si>
  <si>
    <t>Column12</t>
  </si>
  <si>
    <t>Column13</t>
  </si>
  <si>
    <t>Column14</t>
  </si>
  <si>
    <t>Column15</t>
  </si>
  <si>
    <t>Column16</t>
  </si>
  <si>
    <t>Column17</t>
  </si>
  <si>
    <t>CHRYSANTEMUM</t>
  </si>
  <si>
    <t>ROBIN 4</t>
  </si>
  <si>
    <t>GOLAR TUNDRA</t>
  </si>
  <si>
    <t>ASTORIA</t>
  </si>
  <si>
    <t>SWAN RIVER</t>
  </si>
  <si>
    <t>GALA DESGAGNES</t>
  </si>
  <si>
    <t>RMS NEUDORFF</t>
  </si>
  <si>
    <t>CLIPPER BAROLO</t>
  </si>
  <si>
    <t>STENA EDDA</t>
  </si>
  <si>
    <t>MSC MONICA</t>
  </si>
  <si>
    <t>AASFJORD</t>
  </si>
  <si>
    <t>MAREX NOA</t>
  </si>
  <si>
    <t>VOOMEDIJIK</t>
  </si>
  <si>
    <t>MAERSK NEWBURY</t>
  </si>
  <si>
    <t>CAP SAN MARCO</t>
  </si>
  <si>
    <t>TCLC LUZHOU</t>
  </si>
  <si>
    <t>AL MANAMAH</t>
  </si>
  <si>
    <t>ARKLOW ARCHER</t>
  </si>
  <si>
    <t>CEDERBORG</t>
  </si>
  <si>
    <t>ORALYNN</t>
  </si>
  <si>
    <t>ROBIJN</t>
  </si>
  <si>
    <t>ERNE</t>
  </si>
  <si>
    <t>CONTI EVEREST</t>
  </si>
  <si>
    <t>GLOVIS SKY</t>
  </si>
  <si>
    <t>CMA/CMG VASCO DE GAMA</t>
  </si>
  <si>
    <t>PATRON</t>
  </si>
  <si>
    <t>NORD POTOMAC</t>
  </si>
  <si>
    <t>YM EVOLUTION</t>
  </si>
  <si>
    <t>NORD MADERIA</t>
  </si>
  <si>
    <t>RIX LAGOON</t>
  </si>
  <si>
    <t>JONNI RITSCHER</t>
  </si>
  <si>
    <t>NCL ALESUND</t>
  </si>
  <si>
    <t>RANGER</t>
  </si>
  <si>
    <t>VIKING AMBER</t>
  </si>
  <si>
    <t>ERVING</t>
  </si>
  <si>
    <t>WILSON ASTAKOS</t>
  </si>
  <si>
    <t>CONESTE</t>
  </si>
  <si>
    <t>SLURPS</t>
  </si>
  <si>
    <t>INCE AKDENIZ</t>
  </si>
  <si>
    <t>WATERWAY</t>
  </si>
  <si>
    <t>AS PATRONIA</t>
  </si>
  <si>
    <t>PORT VERA CRUZ</t>
  </si>
  <si>
    <t>WHITE BAY</t>
  </si>
  <si>
    <t>ELLY MAERSK</t>
  </si>
  <si>
    <t>IMO No</t>
  </si>
  <si>
    <t>PAVO J</t>
  </si>
  <si>
    <t>HELUAN</t>
  </si>
  <si>
    <t>CMA CMG GOYA</t>
  </si>
  <si>
    <t>MAERSK KINGSTON</t>
  </si>
  <si>
    <t>CHEMBULK JAKARTA</t>
  </si>
  <si>
    <t>MSC SUSANNA</t>
  </si>
  <si>
    <t>BRITANNIA BEAVER</t>
  </si>
  <si>
    <t>GLOVIS COUGAR</t>
  </si>
  <si>
    <t>STI WESTMINSTER</t>
  </si>
  <si>
    <t>EMDEN</t>
  </si>
  <si>
    <t>HOEGH MAPUTO</t>
  </si>
  <si>
    <t>SONGA RUBY</t>
  </si>
  <si>
    <t>ALLEGRO</t>
  </si>
  <si>
    <t>QAMUTIK</t>
  </si>
  <si>
    <t>SEAMARLIN</t>
  </si>
  <si>
    <t>ICARIUS</t>
  </si>
  <si>
    <t>LOUIS</t>
  </si>
  <si>
    <t>KHUZAMA</t>
  </si>
  <si>
    <t>SWI FREIGHTER</t>
  </si>
  <si>
    <t>HENDRIK S</t>
  </si>
  <si>
    <t>NBA MAGRITTE</t>
  </si>
  <si>
    <t>CARTAGENA EXPRESS</t>
  </si>
  <si>
    <t>WES JANINE</t>
  </si>
  <si>
    <t>MSC ESTHI</t>
  </si>
  <si>
    <t>JEWEL OF THE SEAS</t>
  </si>
  <si>
    <t>BOMAR JULIANA</t>
  </si>
  <si>
    <t>VECTIS OSPREY</t>
  </si>
  <si>
    <t>ZEHN HIJA 36</t>
  </si>
  <si>
    <t>INVIKEN</t>
  </si>
  <si>
    <t>MOL GLIDE</t>
  </si>
  <si>
    <t>RMS BAERI</t>
  </si>
  <si>
    <t>CAROLINA STAR</t>
  </si>
  <si>
    <t>QUEEN B 3</t>
  </si>
  <si>
    <t>NUNALIK</t>
  </si>
  <si>
    <t>KAMELIA</t>
  </si>
  <si>
    <t>BLUE DRAGON</t>
  </si>
  <si>
    <t>RF MARINA</t>
  </si>
  <si>
    <t>FEDERAL YUKINA</t>
  </si>
  <si>
    <t>ATLANTIC ACTION 2</t>
  </si>
  <si>
    <t>AURORA</t>
  </si>
  <si>
    <t>HOOD ISLAND</t>
  </si>
  <si>
    <t>PSTH</t>
  </si>
  <si>
    <t>HARTLAND POINT</t>
  </si>
  <si>
    <t>URSULA ESSBERGER</t>
  </si>
  <si>
    <t>HTK NEPTUNE</t>
  </si>
  <si>
    <t>NECKAR HIGHWAY</t>
  </si>
  <si>
    <t>ARKLOW FIELD</t>
  </si>
  <si>
    <t>BONITA</t>
  </si>
  <si>
    <t>ESTRADEN</t>
  </si>
  <si>
    <t>BBC LIVORNO</t>
  </si>
  <si>
    <t>ZEYCAN ANA</t>
  </si>
  <si>
    <t>STEFAN SIBURN</t>
  </si>
  <si>
    <t>NORRLAND</t>
  </si>
  <si>
    <t>KEREL</t>
  </si>
  <si>
    <t>CEMGULF</t>
  </si>
  <si>
    <t>STENNA EDDA</t>
  </si>
  <si>
    <t>NAVE COSMOS</t>
  </si>
  <si>
    <t>ELBESEA</t>
  </si>
  <si>
    <t>AKADIMOS</t>
  </si>
  <si>
    <t>MSC LUCY</t>
  </si>
  <si>
    <t>INGE B</t>
  </si>
  <si>
    <t>CALEDONIAN ISLES</t>
  </si>
  <si>
    <t>RUMBA</t>
  </si>
  <si>
    <t>TOLLUND</t>
  </si>
  <si>
    <t>FOS EXPRESS</t>
  </si>
  <si>
    <t>AG NEKTARIOS</t>
  </si>
  <si>
    <t>SUNNY SKY</t>
  </si>
  <si>
    <t>MADRID EXPRESS</t>
  </si>
  <si>
    <t>BITLAND</t>
  </si>
  <si>
    <t>MASHA D</t>
  </si>
  <si>
    <t>KMARIN MELBOURNE</t>
  </si>
  <si>
    <t>KHARI LEHMANN</t>
  </si>
  <si>
    <t>WILSON RHINE</t>
  </si>
  <si>
    <t>CB ADRIATIC</t>
  </si>
  <si>
    <t>MP THE EDELMAN</t>
  </si>
  <si>
    <t>ZEUGMAN</t>
  </si>
  <si>
    <t>CHRISTINE</t>
  </si>
  <si>
    <t>STRAITS BREEZE</t>
  </si>
  <si>
    <t>STELLA POLARIS</t>
  </si>
  <si>
    <t>ATLANTIC MATE</t>
  </si>
  <si>
    <t>FEDERAL SWIFT</t>
  </si>
  <si>
    <t>ARKLOW FAME</t>
  </si>
  <si>
    <t>GRETE SIBUM</t>
  </si>
  <si>
    <t>SFL YUKON</t>
  </si>
  <si>
    <t>MSC FABIENNE</t>
  </si>
  <si>
    <t>CMA CGM ALCAZAR</t>
  </si>
  <si>
    <t>ISARTAL</t>
  </si>
  <si>
    <t>JEVENAU</t>
  </si>
  <si>
    <t>POLA GALI</t>
  </si>
  <si>
    <t>TSINGTAO EXPRESS</t>
  </si>
  <si>
    <t>MSC JULIA</t>
  </si>
  <si>
    <t>SONANGOL KALANDULA</t>
  </si>
  <si>
    <t>PEREGRINE</t>
  </si>
  <si>
    <t>ALF POLLAK</t>
  </si>
  <si>
    <t>HUNZEDIJK</t>
  </si>
  <si>
    <t>FAST JEFF</t>
  </si>
  <si>
    <t>SILVER MOON</t>
  </si>
  <si>
    <t>CRISTINA MASAVEU</t>
  </si>
  <si>
    <t>AAVA VG</t>
  </si>
  <si>
    <t>AGAETE</t>
  </si>
  <si>
    <t>KIRAN AMERICA</t>
  </si>
  <si>
    <t>MSC MELISSA</t>
  </si>
  <si>
    <t>MSC FLORENTINA</t>
  </si>
  <si>
    <t>RUSADER</t>
  </si>
  <si>
    <t>ARSLAND</t>
  </si>
  <si>
    <t>EMSTAL</t>
  </si>
  <si>
    <t>BLUE NOTE</t>
  </si>
  <si>
    <t>AMARANT</t>
  </si>
  <si>
    <t>MSC MARIANNA</t>
  </si>
  <si>
    <t>WILSON CORINTH</t>
  </si>
  <si>
    <t>MSC JOY</t>
  </si>
  <si>
    <t>ADAMAS</t>
  </si>
  <si>
    <t>MSC ANYA</t>
  </si>
  <si>
    <t>GLOBAL CARRIER</t>
  </si>
  <si>
    <t>CSL MANHATTAN</t>
  </si>
  <si>
    <t>STENA EMBLA</t>
  </si>
  <si>
    <t>BBC TENNESSE</t>
  </si>
  <si>
    <t>AL MURAYKA</t>
  </si>
  <si>
    <t>ATLANTIS ANTALYA</t>
  </si>
  <si>
    <t>MONACO MAERSK</t>
  </si>
  <si>
    <t>CLIPPER STAR</t>
  </si>
  <si>
    <t>IKAN LANDUK</t>
  </si>
  <si>
    <t>STAMES</t>
  </si>
  <si>
    <t>ONE BLUE JAY</t>
  </si>
  <si>
    <t>PRAUGE EXPRESS</t>
  </si>
  <si>
    <t>SEFARINA</t>
  </si>
  <si>
    <t>UASC AL KHOR</t>
  </si>
  <si>
    <t>BIT OKLAND</t>
  </si>
  <si>
    <t>JAMTLAND</t>
  </si>
  <si>
    <t>FLORIDA HIGHWAY</t>
  </si>
  <si>
    <t>HAPPY BIRD</t>
  </si>
  <si>
    <t>INFINITY V</t>
  </si>
  <si>
    <t>HENRIKE SCHEPERS</t>
  </si>
  <si>
    <t>FESCO ULISS</t>
  </si>
  <si>
    <t>MSC INGRID</t>
  </si>
  <si>
    <t>HAINAN ISLAND</t>
  </si>
  <si>
    <t>YM WREATH</t>
  </si>
  <si>
    <t>CONTI GREENLAND</t>
  </si>
  <si>
    <t>MONTE OLIVIA</t>
  </si>
  <si>
    <t>NORDRHONE</t>
  </si>
  <si>
    <t>TOKYO BAY</t>
  </si>
  <si>
    <t>CALLAO EXPRESS</t>
  </si>
  <si>
    <t xml:space="preserve">CRYSTAL RAY </t>
  </si>
  <si>
    <t>NORDSUMMER</t>
  </si>
  <si>
    <t>VIRGINIA TRADER</t>
  </si>
  <si>
    <t>JING LU HAI</t>
  </si>
  <si>
    <t>DISNEY MAGIC</t>
  </si>
  <si>
    <t>FLC CELEBRATION</t>
  </si>
  <si>
    <t>PALATINE</t>
  </si>
  <si>
    <t>SANDETTE</t>
  </si>
  <si>
    <t>MSC RACHELLE</t>
  </si>
  <si>
    <t>KYTHIRA WARRIOR</t>
  </si>
  <si>
    <t>FS PEGASUS</t>
  </si>
  <si>
    <t>FURE NORD</t>
  </si>
  <si>
    <t>BBC DANUBE</t>
  </si>
  <si>
    <t>TIA MARTA</t>
  </si>
  <si>
    <t>ELBBLUE</t>
  </si>
  <si>
    <t>MSC CAROLINA</t>
  </si>
  <si>
    <t>CMA CGM ARKANSAS</t>
  </si>
  <si>
    <t>CAP BEATRICE</t>
  </si>
  <si>
    <t>ANDREA</t>
  </si>
  <si>
    <t>JY PROGRESS</t>
  </si>
  <si>
    <t>ARUNA HULYLA</t>
  </si>
  <si>
    <t>MSC SOFIA CELESTE</t>
  </si>
  <si>
    <t>NIKOLAS GS</t>
  </si>
  <si>
    <t>BULKER BEE 2</t>
  </si>
  <si>
    <t>GLOVIS COURAGE</t>
  </si>
  <si>
    <t>GARDINER</t>
  </si>
  <si>
    <t>UM ELHANAYA</t>
  </si>
  <si>
    <t>MSC ROBERTA</t>
  </si>
  <si>
    <t>LOKHOLMEN</t>
  </si>
  <si>
    <t>ALVANITH</t>
  </si>
  <si>
    <t>REN JIAN 23</t>
  </si>
  <si>
    <t>ELBSKY</t>
  </si>
  <si>
    <t>SANDETTIE</t>
  </si>
  <si>
    <t>DRAIT</t>
  </si>
  <si>
    <t>KMARIN READON</t>
  </si>
  <si>
    <t>BOW EXPLORER</t>
  </si>
  <si>
    <t>SSI MAGNIFICENT</t>
  </si>
  <si>
    <t>ADAMOON</t>
  </si>
  <si>
    <t>GENEVAN TRADER</t>
  </si>
  <si>
    <t>FS BERGEN</t>
  </si>
  <si>
    <t>WHITCHALLENGER</t>
  </si>
  <si>
    <t>CMA CGM FORT FLEUR D'EPEE</t>
  </si>
  <si>
    <t>MSC BUSAN</t>
  </si>
  <si>
    <t>MSC KRYSTAL</t>
  </si>
  <si>
    <t>MSC ROSA M</t>
  </si>
  <si>
    <t>AMSTEL LION</t>
  </si>
  <si>
    <t>PGC COMPANION</t>
  </si>
  <si>
    <t>KELLET ISLAND</t>
  </si>
  <si>
    <t>DOVR</t>
  </si>
  <si>
    <t>ALMAR</t>
  </si>
  <si>
    <t>BB OCTOPUS</t>
  </si>
  <si>
    <t>FRI MARLIN</t>
  </si>
  <si>
    <t>HAWAIIAN HIGHWAY</t>
  </si>
  <si>
    <t>SILVER FRAMNESS</t>
  </si>
  <si>
    <t>CORESHIP OL</t>
  </si>
  <si>
    <t>GLOVIS CRYSTAL</t>
  </si>
  <si>
    <t>FRISIAN INO</t>
  </si>
  <si>
    <t>ASTROSPRINTER</t>
  </si>
  <si>
    <t>GRANDE ABIDJAN</t>
  </si>
  <si>
    <t xml:space="preserve">CLI PRIDE </t>
  </si>
  <si>
    <t>PANTONIO</t>
  </si>
  <si>
    <t>MARY A</t>
  </si>
  <si>
    <t>CELTIC VENTURE</t>
  </si>
  <si>
    <t>ATHENS GLORY</t>
  </si>
  <si>
    <t>GLOVIS CHORUS</t>
  </si>
  <si>
    <t>NORDIC ITALIA</t>
  </si>
  <si>
    <t>AMIKO</t>
  </si>
  <si>
    <t>PLEIADES SPIRIT</t>
  </si>
  <si>
    <t>AMALIA</t>
  </si>
  <si>
    <t>ALLERTAL</t>
  </si>
  <si>
    <t>SPRINGFIELD</t>
  </si>
  <si>
    <t>MONING</t>
  </si>
  <si>
    <t>W KLAIPEDA</t>
  </si>
  <si>
    <t>STRAITVIEW</t>
  </si>
  <si>
    <t>MSC MARIA CLARA</t>
  </si>
  <si>
    <t>AZTECA</t>
  </si>
  <si>
    <t>ELEEN SOFIA</t>
  </si>
  <si>
    <t>BF CARTAGENA</t>
  </si>
  <si>
    <t>ANTJE K</t>
  </si>
  <si>
    <t>SSI ERDOGAN</t>
  </si>
  <si>
    <t>TIM</t>
  </si>
  <si>
    <t>GSI NINGBOO</t>
  </si>
  <si>
    <t>THESEUS</t>
  </si>
  <si>
    <t>CEMI</t>
  </si>
  <si>
    <t>ROSTRUM EUROPE</t>
  </si>
  <si>
    <t>EEMSLIFT HENDRIKA</t>
  </si>
  <si>
    <t>NABUCCO</t>
  </si>
  <si>
    <t>LR1 CARRIER</t>
  </si>
  <si>
    <t>GUER</t>
  </si>
  <si>
    <t>CLYD</t>
  </si>
  <si>
    <t>CAM CGM OHIO</t>
  </si>
  <si>
    <t>XIAN TIAN JIAN</t>
  </si>
  <si>
    <t>HUNTETAL</t>
  </si>
  <si>
    <t>UNITY STAR</t>
  </si>
  <si>
    <t>ROBIN 2</t>
  </si>
  <si>
    <t>NORDIC HAMBURG</t>
  </si>
  <si>
    <t>BUXCOAST</t>
  </si>
  <si>
    <t>MARIA GRAZIA ONORATO</t>
  </si>
  <si>
    <t>UNITAS H</t>
  </si>
  <si>
    <t>HANSON THAMES</t>
  </si>
  <si>
    <t>OPTIMANA</t>
  </si>
  <si>
    <t>HUNGARY</t>
  </si>
  <si>
    <t>ORKO</t>
  </si>
  <si>
    <t>SIEM PILOT</t>
  </si>
  <si>
    <t>MSC SAMIRA 3</t>
  </si>
  <si>
    <t>SIM QUINDAO</t>
  </si>
  <si>
    <t>ELI A</t>
  </si>
  <si>
    <t>TANAIS A</t>
  </si>
  <si>
    <t>CHILEAN BULKER</t>
  </si>
  <si>
    <t>MISSOURI EXPRESS</t>
  </si>
  <si>
    <t>AL NEFUD</t>
  </si>
  <si>
    <t>JOMI</t>
  </si>
  <si>
    <t>LNG BENUE</t>
  </si>
  <si>
    <t>BONA</t>
  </si>
  <si>
    <t>MARLEY</t>
  </si>
  <si>
    <t>BALTIC BRIGHT</t>
  </si>
  <si>
    <t>WHITE FIN</t>
  </si>
  <si>
    <t>HELENE</t>
  </si>
  <si>
    <t>GOLAR PENGUIN</t>
  </si>
  <si>
    <t>ST CLARE</t>
  </si>
  <si>
    <t>HOHD</t>
  </si>
  <si>
    <t>SVEALAND</t>
  </si>
  <si>
    <t>SHELTER ISLAND</t>
  </si>
  <si>
    <t>YM WHOLESOME</t>
  </si>
  <si>
    <t>MONA LISA</t>
  </si>
  <si>
    <t>FJORDNES</t>
  </si>
  <si>
    <t>TALIA</t>
  </si>
  <si>
    <t>CMA CMG ARKANSAS</t>
  </si>
  <si>
    <t>BASAT</t>
  </si>
  <si>
    <t>WILSON DUNMORE</t>
  </si>
  <si>
    <t>AUTO ADVANCE</t>
  </si>
  <si>
    <t>ADVANTAGE AVENUE</t>
  </si>
  <si>
    <t>PILTENE</t>
  </si>
  <si>
    <t>CHEMTRANS SATURN</t>
  </si>
  <si>
    <t>MILAN EXPRESS</t>
  </si>
  <si>
    <t>SILVER CRYSTAL</t>
  </si>
  <si>
    <t>BRITTA MAERSK</t>
  </si>
  <si>
    <t>BSTL</t>
  </si>
  <si>
    <t>INOI</t>
  </si>
  <si>
    <t>PRIMA VIKING</t>
  </si>
  <si>
    <t>BBC LONDON</t>
  </si>
  <si>
    <t>VIKING VENUS</t>
  </si>
  <si>
    <t>NORTHERN MARIA</t>
  </si>
  <si>
    <t>CLIPPER APPELONIA</t>
  </si>
  <si>
    <t>CORKSCREW</t>
  </si>
  <si>
    <t>MSC MADRID</t>
  </si>
  <si>
    <t> 9480198</t>
  </si>
  <si>
    <t>WILSON DORDRECHT</t>
  </si>
  <si>
    <t>GLOBE ALIKI</t>
  </si>
  <si>
    <t>IPPOKRATIS</t>
  </si>
  <si>
    <t>BIMI</t>
  </si>
  <si>
    <t>BLACK PEARL</t>
  </si>
  <si>
    <t>SNOW PLOEG</t>
  </si>
  <si>
    <t>LILA AMAZON</t>
  </si>
  <si>
    <t>AMBIENCE</t>
  </si>
  <si>
    <t>EPIC ST CROIX</t>
  </si>
  <si>
    <t>TAKESHIO</t>
  </si>
  <si>
    <t>MERITIUS</t>
  </si>
  <si>
    <t>OWL 1</t>
  </si>
  <si>
    <t>ORANGE VICTORIA</t>
  </si>
  <si>
    <t>HUELVA STAR</t>
  </si>
  <si>
    <t>MELTIMI</t>
  </si>
  <si>
    <t>NORWEGIAN DAWN</t>
  </si>
  <si>
    <t>FEHN LYRA</t>
  </si>
  <si>
    <t>ONE HENRY HUDSON</t>
  </si>
  <si>
    <t>NORWEGIAN STAR</t>
  </si>
  <si>
    <t>RED CEDAR</t>
  </si>
  <si>
    <t>SC POTOMAC</t>
  </si>
  <si>
    <t>FAGELGRACHT</t>
  </si>
  <si>
    <t>SKAGEM</t>
  </si>
  <si>
    <t>ARKLOW VENTURE</t>
  </si>
  <si>
    <t>BF FORTALEZA</t>
  </si>
  <si>
    <t>CMA CGM TOSCA</t>
  </si>
  <si>
    <t>SAND FULMER</t>
  </si>
  <si>
    <t>SEA CLOUD SPIRTIT</t>
  </si>
  <si>
    <t>BARENTS</t>
  </si>
  <si>
    <t>ATLANTIC SIRUS</t>
  </si>
  <si>
    <t>AMADEA</t>
  </si>
  <si>
    <t>NORTHERN ROCK</t>
  </si>
  <si>
    <t>SIRENA</t>
  </si>
  <si>
    <t>AMO</t>
  </si>
  <si>
    <t>ASSIMINA 2</t>
  </si>
  <si>
    <t>INSIGNIA</t>
  </si>
  <si>
    <t>PERSEUS STAR</t>
  </si>
  <si>
    <t>FRAKT FJORD</t>
  </si>
  <si>
    <t>SKYLIGHT</t>
  </si>
  <si>
    <t>MADICKEN</t>
  </si>
  <si>
    <t>WILSON FLEX 1</t>
  </si>
  <si>
    <t>MSC UMA</t>
  </si>
  <si>
    <t>SAL ALPHONSO</t>
  </si>
  <si>
    <t xml:space="preserve">  </t>
  </si>
  <si>
    <t>Nord Quebec</t>
  </si>
  <si>
    <t>Lyme Bay</t>
  </si>
  <si>
    <t>Michelle 1</t>
  </si>
  <si>
    <t>MSC Houston</t>
  </si>
  <si>
    <t>Suvretta</t>
  </si>
  <si>
    <t>Fugro Mercator</t>
  </si>
  <si>
    <t>MSC Esthi</t>
  </si>
  <si>
    <t>BG Ireland</t>
  </si>
  <si>
    <t>Wilhemine</t>
  </si>
  <si>
    <t>Ultra Cory</t>
  </si>
  <si>
    <t>Jolanta</t>
  </si>
  <si>
    <t>Ning Hai Wan</t>
  </si>
  <si>
    <t>Lila Houston</t>
  </si>
  <si>
    <t>Trafalgar Sentinel</t>
  </si>
  <si>
    <t>Maxine</t>
  </si>
  <si>
    <t>Chacabuco</t>
  </si>
  <si>
    <t>Wilson Blythe</t>
  </si>
  <si>
    <t>Irene</t>
  </si>
  <si>
    <t>CMA CGM America</t>
  </si>
  <si>
    <t>EMERALD PRINCESS</t>
  </si>
  <si>
    <t>TORM HOUSTON</t>
  </si>
  <si>
    <t>FITNES</t>
  </si>
  <si>
    <t>WILSON GARSTON</t>
  </si>
  <si>
    <t>MAERSK IZMIR</t>
  </si>
  <si>
    <t>SEABOURN QUEST</t>
  </si>
  <si>
    <t>NOTA A</t>
  </si>
  <si>
    <t>GEO OCEAN V</t>
  </si>
  <si>
    <t>NORDBORG</t>
  </si>
  <si>
    <t>MATHILDE SCHULTE</t>
  </si>
  <si>
    <t>SPIRIT OF NEW DELHI</t>
  </si>
  <si>
    <t>OLYMPIC PROMOTER</t>
  </si>
  <si>
    <t>ORION</t>
  </si>
  <si>
    <t>AEGEAN ODYSSEY</t>
  </si>
  <si>
    <t>NORDENEY</t>
  </si>
  <si>
    <t>INVN</t>
  </si>
  <si>
    <t>FALKFJORD</t>
  </si>
  <si>
    <t>RMS NEUDORF</t>
  </si>
  <si>
    <t>NORMAND PACIFIC</t>
  </si>
  <si>
    <t>TRINITY</t>
  </si>
  <si>
    <t>CL RIZHAO</t>
  </si>
  <si>
    <t>POLARIS BAY</t>
  </si>
  <si>
    <t>PHOENIX J</t>
  </si>
  <si>
    <t>SVEN D</t>
  </si>
  <si>
    <t>IKAN SELIGI</t>
  </si>
  <si>
    <t>TERNVAG</t>
  </si>
  <si>
    <t>A2B SPIRIT</t>
  </si>
  <si>
    <t>KMARIN REASON</t>
  </si>
  <si>
    <t>MARI KOKAKO</t>
  </si>
  <si>
    <t>YM VENUS</t>
  </si>
  <si>
    <t>BASD</t>
  </si>
  <si>
    <t>LITA</t>
  </si>
  <si>
    <t>NCC SAFA</t>
  </si>
  <si>
    <t>IMAVERE</t>
  </si>
  <si>
    <t>ENDO LEVANTE</t>
  </si>
  <si>
    <t>BBC HUDSON</t>
  </si>
  <si>
    <t>SUURHUSEN S</t>
  </si>
  <si>
    <t>AJOS</t>
  </si>
  <si>
    <t>SAMSKIP INNOVATOR</t>
  </si>
  <si>
    <t>KELT</t>
  </si>
  <si>
    <t>GREEN SEA</t>
  </si>
  <si>
    <t>NE BRAZIL - BRAZILIAN NAVY</t>
  </si>
  <si>
    <t>SAND FULMAR</t>
  </si>
  <si>
    <t>ADVANTAGE PARTY</t>
  </si>
  <si>
    <t>MSC ALICANTE</t>
  </si>
  <si>
    <t>YES PRIOR</t>
  </si>
  <si>
    <t>MSC PREZIOSA</t>
  </si>
  <si>
    <t>SPRING BREEZE</t>
  </si>
  <si>
    <t>KEITH</t>
  </si>
  <si>
    <t>SPIRIT OF ADVENTURE</t>
  </si>
  <si>
    <t>CORALWATER</t>
  </si>
  <si>
    <t>CAPE CORFU</t>
  </si>
  <si>
    <t>VIKING SENTINEL</t>
  </si>
  <si>
    <t>BRITISH OFFICER</t>
  </si>
  <si>
    <t>ISAR HIGHWAY</t>
  </si>
  <si>
    <t>VERONICA DP</t>
  </si>
  <si>
    <t>SILVER STAR</t>
  </si>
  <si>
    <t>CELEBRITY SILHOUETTE</t>
  </si>
  <si>
    <t>AL HAADBAA</t>
  </si>
  <si>
    <t>MOL PRESENCE</t>
  </si>
  <si>
    <t>PEAK BORDEAUX</t>
  </si>
  <si>
    <t>FEDERAL LYRA</t>
  </si>
  <si>
    <t>SUNDOWNER</t>
  </si>
  <si>
    <t>AOM SOPHIE 2</t>
  </si>
  <si>
    <t>LMZ VEGA</t>
  </si>
  <si>
    <t>YAMILAH III</t>
  </si>
  <si>
    <t>CITY OF ROTTERDAM</t>
  </si>
  <si>
    <t>LIVA GRETA</t>
  </si>
  <si>
    <t>CAPE HELLAS</t>
  </si>
  <si>
    <t>MADRID</t>
  </si>
  <si>
    <t>FRI KVAM</t>
  </si>
  <si>
    <t>ST SARA</t>
  </si>
  <si>
    <t>KRISTIN SCHEPERS</t>
  </si>
  <si>
    <t>ARROW</t>
  </si>
  <si>
    <t>MSC RANIA</t>
  </si>
  <si>
    <t>CENTENIAL MATSUYAMA</t>
  </si>
  <si>
    <t>NORTHERN JUSTICE</t>
  </si>
  <si>
    <t>ARKLOW CLAN</t>
  </si>
  <si>
    <t>SANTANA</t>
  </si>
  <si>
    <t>HEBRIDEAN ISLES</t>
  </si>
  <si>
    <t>DKPY RANGER</t>
  </si>
  <si>
    <t>AURORA -</t>
  </si>
  <si>
    <t>BELTNES</t>
  </si>
  <si>
    <t>DELIA</t>
  </si>
  <si>
    <t>TEONA</t>
  </si>
  <si>
    <t>ARDMORE</t>
  </si>
  <si>
    <t>NORDTOKYO</t>
  </si>
  <si>
    <t>XANTHIA</t>
  </si>
  <si>
    <t>AFRICAN EAGLE</t>
  </si>
  <si>
    <t>RAHMI YAGCI</t>
  </si>
  <si>
    <t>AP REVELIN</t>
  </si>
  <si>
    <t>NACC ITACA</t>
  </si>
  <si>
    <t>HAFNIA ANDROMEDA</t>
  </si>
  <si>
    <t>NORDAMELIA</t>
  </si>
  <si>
    <t>INDEPENDENT FUTURE</t>
  </si>
  <si>
    <t>ENDEAVOUR</t>
  </si>
  <si>
    <t>EUROCARGO VALENCIA</t>
  </si>
  <si>
    <t>STARWAY</t>
  </si>
  <si>
    <t>CAPTAIN LEFTERIS</t>
  </si>
  <si>
    <t>SAGA FREYA</t>
  </si>
  <si>
    <t>GSL NINGBO</t>
  </si>
  <si>
    <t>ENDURANCE</t>
  </si>
  <si>
    <t>ARKLOW CLIFF</t>
  </si>
  <si>
    <t xml:space="preserve"> </t>
  </si>
  <si>
    <t>CL HEIDI</t>
  </si>
  <si>
    <t>VULCANO M</t>
  </si>
  <si>
    <t>MSC BRITTANY</t>
  </si>
  <si>
    <t>JACOB SELMAR</t>
  </si>
  <si>
    <t>IONIAN SEA</t>
  </si>
  <si>
    <t>CHEMTRANS CAROLINA</t>
  </si>
  <si>
    <t>NAVE BEATRIX</t>
  </si>
  <si>
    <t>SANDRA</t>
  </si>
  <si>
    <t>HAM 316</t>
  </si>
  <si>
    <t>DIMITRA C</t>
  </si>
  <si>
    <t>ALANIS</t>
  </si>
  <si>
    <t>EVER ZENITH</t>
  </si>
  <si>
    <t>ELI KNUTSEN</t>
  </si>
  <si>
    <t>MSC MICHELA</t>
  </si>
  <si>
    <t>GRANDE MAROCCO</t>
  </si>
  <si>
    <t>ZAHRA</t>
  </si>
  <si>
    <t>GLOVIS CENTURY</t>
  </si>
  <si>
    <t>FIGARO</t>
  </si>
  <si>
    <t>ALSTERDIEP #</t>
  </si>
  <si>
    <t>DEEP ORIENT</t>
  </si>
  <si>
    <t>WEC VAN RIJN</t>
  </si>
  <si>
    <t>ENCOUNTER</t>
  </si>
  <si>
    <t>MEHUIN</t>
  </si>
  <si>
    <t>HEERENGRACHT</t>
  </si>
  <si>
    <t>VENTURA</t>
  </si>
  <si>
    <t>ELONG ELONG</t>
  </si>
  <si>
    <t>PATARA</t>
  </si>
  <si>
    <t>ELKE</t>
  </si>
  <si>
    <t>SYMPHONY ACE</t>
  </si>
  <si>
    <t>SONGA PUMA</t>
  </si>
  <si>
    <t>FAST SAM</t>
  </si>
  <si>
    <t>DELTA D</t>
  </si>
  <si>
    <t>MSC DORINE</t>
  </si>
  <si>
    <t>EKMEN STAR</t>
  </si>
  <si>
    <t>INDUSTRIAL RUBY</t>
  </si>
  <si>
    <t>MARTORELL</t>
  </si>
  <si>
    <t>DOUCE FRANCE</t>
  </si>
  <si>
    <t>HAV NES</t>
  </si>
  <si>
    <t>NOVA</t>
  </si>
  <si>
    <t>BEKS CENK</t>
  </si>
  <si>
    <t>MORNING CECILE</t>
  </si>
  <si>
    <t>ASTERIX</t>
  </si>
  <si>
    <t>WES GESA</t>
  </si>
  <si>
    <t>MEREL V</t>
  </si>
  <si>
    <t>STIKLESTAD</t>
  </si>
  <si>
    <t>OCEAN BREEZE</t>
  </si>
  <si>
    <t>MSC CARMEN</t>
  </si>
  <si>
    <t>KLAUS</t>
  </si>
  <si>
    <t>THOMAS SELMAR</t>
  </si>
  <si>
    <t>AUJAQ</t>
  </si>
  <si>
    <t>FJORDNESS</t>
  </si>
  <si>
    <t>FRAM PRINCESS</t>
  </si>
  <si>
    <t>OMARA</t>
  </si>
  <si>
    <t>MSC SASHA</t>
  </si>
  <si>
    <t>AURORA PEARL</t>
  </si>
  <si>
    <t>X-PRESS AGILITY</t>
  </si>
  <si>
    <t>LEONARDO DA VINCI</t>
  </si>
  <si>
    <t>BBC ST PETERSBURG</t>
  </si>
  <si>
    <t>CONTAINERSHIPS V111</t>
  </si>
  <si>
    <t>NORVAAG</t>
  </si>
  <si>
    <t>CELTIC CRUSADER</t>
  </si>
  <si>
    <t>ANTEOS</t>
  </si>
  <si>
    <t>SILVER SOUL</t>
  </si>
  <si>
    <t>NARIE</t>
  </si>
  <si>
    <t>SONGA SAPPHIRE</t>
  </si>
  <si>
    <t>SIDER MINTEDIROCIDA</t>
  </si>
  <si>
    <t>ARAMIS</t>
  </si>
  <si>
    <t>MED ARCTIC</t>
  </si>
  <si>
    <t>BELHAVEN</t>
  </si>
  <si>
    <t>FISIAN INO</t>
  </si>
  <si>
    <t>IVS BOSCH HOEK</t>
  </si>
  <si>
    <t>HALMA</t>
  </si>
  <si>
    <t>MSC ELAINE</t>
  </si>
  <si>
    <t>COASTALWATER</t>
  </si>
  <si>
    <t>MSC CHARLESTON</t>
  </si>
  <si>
    <t>N</t>
  </si>
  <si>
    <t>Y</t>
  </si>
  <si>
    <t xml:space="preserve"> Y</t>
  </si>
  <si>
    <t>TIRUA</t>
  </si>
  <si>
    <t>PATAGONMAN</t>
  </si>
  <si>
    <t>RID MAASTROOM</t>
  </si>
  <si>
    <t>CELTIC EXPLORER</t>
  </si>
  <si>
    <t>MISTRAL</t>
  </si>
  <si>
    <t>WILSON FLEX IV</t>
  </si>
  <si>
    <t>GEERT</t>
  </si>
  <si>
    <t>DARYA MAYA</t>
  </si>
  <si>
    <t>MEIN SCHIFF 3</t>
  </si>
  <si>
    <t>NAGOYA EXPRESS</t>
  </si>
  <si>
    <t>MAERSK KATARINA</t>
  </si>
  <si>
    <t>EF OLIVIA</t>
  </si>
  <si>
    <t>MSC GENEVA</t>
  </si>
  <si>
    <t>GYAR</t>
  </si>
  <si>
    <t>REJKJANES</t>
  </si>
  <si>
    <t>SPICA J</t>
  </si>
  <si>
    <t>TRANSMAR</t>
  </si>
  <si>
    <t>CORNION</t>
  </si>
  <si>
    <t>y</t>
  </si>
  <si>
    <t>ty</t>
  </si>
  <si>
    <t>yy</t>
  </si>
  <si>
    <t>BULKNES</t>
  </si>
  <si>
    <t>SPAR PYXIS</t>
  </si>
  <si>
    <t>VAIL SPIRIT</t>
  </si>
  <si>
    <t>CAP SAN TAINARO</t>
  </si>
  <si>
    <t>CLIPPER PALMA</t>
  </si>
  <si>
    <t>DENSA TIGER</t>
  </si>
  <si>
    <t>BUXFAVOURITE</t>
  </si>
  <si>
    <t>FORTUNA CRANE</t>
  </si>
  <si>
    <t>UNISTREAM</t>
  </si>
  <si>
    <t>MSC ROSHNEY V</t>
  </si>
  <si>
    <t>SPAR LYNX</t>
  </si>
  <si>
    <t>EINSTEIN</t>
  </si>
  <si>
    <t>OYA STAR</t>
  </si>
  <si>
    <t>NORWEGIAN PRIMA</t>
  </si>
  <si>
    <t>PUTFORD PROTECTOR</t>
  </si>
  <si>
    <t>OCEAN MAJESTY</t>
  </si>
  <si>
    <t>MSC SUEZ</t>
  </si>
  <si>
    <t>MSC EUGENIA</t>
  </si>
  <si>
    <t>RIX GULF</t>
  </si>
  <si>
    <t>FPMC 31</t>
  </si>
  <si>
    <t>BBC TOPAZ</t>
  </si>
  <si>
    <t>HMM GDANSK</t>
  </si>
  <si>
    <t>NOW AQUARIUS</t>
  </si>
  <si>
    <t>DITZUM</t>
  </si>
  <si>
    <t>STOLT ACHIEVEMENT</t>
  </si>
  <si>
    <t>HISTRIA GARDA</t>
  </si>
  <si>
    <t>MSC LAUREN</t>
  </si>
  <si>
    <t>CONCERN LEVEL</t>
  </si>
  <si>
    <t>TOMINI ENTITY</t>
  </si>
  <si>
    <t>MSC MIRJA</t>
  </si>
  <si>
    <t>RIGER</t>
  </si>
  <si>
    <t>MSC SARISKA V</t>
  </si>
  <si>
    <t>SILVER SHADOW</t>
  </si>
  <si>
    <t>LINDE</t>
  </si>
  <si>
    <t>AQUAGEMINI</t>
  </si>
  <si>
    <t>DAIWAN ELEGANCE</t>
  </si>
  <si>
    <t>ULTRA VIRTUE</t>
  </si>
  <si>
    <t>AVIONA</t>
  </si>
  <si>
    <t>ANJA</t>
  </si>
  <si>
    <t>PS QUEEN</t>
  </si>
  <si>
    <t>SUURHUSEN.S</t>
  </si>
  <si>
    <t>SAKIZAYA</t>
  </si>
  <si>
    <t>CONCERN LEVELS</t>
  </si>
  <si>
    <t>SIGNIFICANT CONCERNS</t>
  </si>
  <si>
    <t>CRITICAL CONCERNS</t>
  </si>
  <si>
    <t>LIMITED CONCERNS</t>
  </si>
  <si>
    <t>CAP SAN SOUNIO</t>
  </si>
  <si>
    <t>QI XIAN LING</t>
  </si>
  <si>
    <t>BANI YAS</t>
  </si>
  <si>
    <t>PUCK</t>
  </si>
  <si>
    <t>TRISTAO DA CUNHA</t>
  </si>
  <si>
    <t>OSLO TRADER</t>
  </si>
  <si>
    <t>BONTRUP AMSTERDAM</t>
  </si>
  <si>
    <t>SEYCHELLES PROGRESS</t>
  </si>
  <si>
    <t>CENTAURUS LEADER</t>
  </si>
  <si>
    <t>COSCO SHIPPING VOLGA</t>
  </si>
  <si>
    <t>NEPTUNE HELLAS</t>
  </si>
  <si>
    <t>NISSOS NIKOURIA</t>
  </si>
  <si>
    <t>BG JADE</t>
  </si>
  <si>
    <t>BALTIC EXPRESS</t>
  </si>
  <si>
    <t>VICTORIA 1</t>
  </si>
  <si>
    <t>CMA CGM ISKENDERUN</t>
  </si>
  <si>
    <t>FAST HERMAN</t>
  </si>
  <si>
    <t>MSC NAEVA</t>
  </si>
  <si>
    <t>CAPE AKRITAS</t>
  </si>
  <si>
    <t>FRONT CROWN</t>
  </si>
  <si>
    <t>JORK RULER</t>
  </si>
  <si>
    <t>MSC MARGARITA</t>
  </si>
  <si>
    <t>MIA SOPHIE B</t>
  </si>
  <si>
    <t>BBC ZARATE</t>
  </si>
  <si>
    <t>MARFAAM</t>
  </si>
  <si>
    <t>STATSRAAD LEHMKUHL</t>
  </si>
  <si>
    <t>ALOPO</t>
  </si>
  <si>
    <t>HOEGH TRANSPORTER</t>
  </si>
  <si>
    <t>MONJASA PROVIDER</t>
  </si>
  <si>
    <t>BUENOS AIRES EXPRESS</t>
  </si>
  <si>
    <t>MISJE VERDE</t>
  </si>
  <si>
    <t>SCA ORTVIKEN</t>
  </si>
  <si>
    <t>SFL SARA</t>
  </si>
  <si>
    <t>CONTI CORTESIA</t>
  </si>
  <si>
    <t>CMA CGM GEMINI</t>
  </si>
  <si>
    <t>FUGRO GALAXY</t>
  </si>
  <si>
    <t>MSC DESIREE</t>
  </si>
  <si>
    <t>WESTERN LONDON</t>
  </si>
  <si>
    <t>AUTO ENERGY</t>
  </si>
  <si>
    <t>NORTHERN MAGNITUDE</t>
  </si>
  <si>
    <t>GSL SUSAN</t>
  </si>
  <si>
    <t>IRON LADY</t>
  </si>
  <si>
    <t>EM CORFU</t>
  </si>
  <si>
    <t>AMALTHEA</t>
  </si>
  <si>
    <t>VOX APOLONIA</t>
  </si>
  <si>
    <t>MSC TAMPA</t>
  </si>
  <si>
    <t>SILVER BIRD</t>
  </si>
  <si>
    <t>COPIAPO</t>
  </si>
  <si>
    <t>SIDER LONDON</t>
  </si>
  <si>
    <t>WILSON FLEX II</t>
  </si>
  <si>
    <t>CYPRUS CEMENT</t>
  </si>
  <si>
    <t>OCEANDIVA LONDON</t>
  </si>
  <si>
    <t>HAI PHUONG STAR</t>
  </si>
  <si>
    <t>DISNEY DREAM</t>
  </si>
  <si>
    <t>AZAMARA JOURNEY</t>
  </si>
  <si>
    <t>MSC YASHI B</t>
  </si>
  <si>
    <t>JSP FALSTER</t>
  </si>
  <si>
    <t>LINK SUN</t>
  </si>
  <si>
    <t>RONNIE</t>
  </si>
  <si>
    <t>AIDASOL</t>
  </si>
  <si>
    <t>LEVOLI COBALT</t>
  </si>
  <si>
    <t>ALVAR NUNEZ CABECA DE VACA</t>
  </si>
  <si>
    <t>MSC ROSSELLA</t>
  </si>
  <si>
    <t>NAVIOS LYRA</t>
  </si>
  <si>
    <t>SELIN S</t>
  </si>
  <si>
    <t>NAZMI C</t>
  </si>
  <si>
    <t>CEMISLE</t>
  </si>
  <si>
    <t>MSC MADELEINE</t>
  </si>
  <si>
    <t>SANTA RITA</t>
  </si>
  <si>
    <t>VOORNEBORG</t>
  </si>
  <si>
    <t>MSC YUKTA X</t>
  </si>
  <si>
    <t>EASTERN DAPHNE</t>
  </si>
  <si>
    <t>MSC PALAK</t>
  </si>
  <si>
    <t>ELBTEAM</t>
  </si>
  <si>
    <t>MSC SHANELLE V</t>
  </si>
  <si>
    <t>ASTINA</t>
  </si>
  <si>
    <t>GARNET ACE</t>
  </si>
  <si>
    <t>NASSAUBORG</t>
  </si>
  <si>
    <t>MSC ELLEN</t>
  </si>
  <si>
    <t>SWAMI</t>
  </si>
  <si>
    <t>MANISA EMY</t>
  </si>
  <si>
    <t>AMADEUS GOLD</t>
  </si>
  <si>
    <t>FINLANDIA SEAWAYS</t>
  </si>
  <si>
    <t>TRAFALGAR SENTINEL</t>
  </si>
  <si>
    <t>SM HEDLAND</t>
  </si>
  <si>
    <t>HESTIA</t>
  </si>
  <si>
    <t>CSCL JUPITER</t>
  </si>
  <si>
    <t>OOCL UNITED KINGDOM</t>
  </si>
  <si>
    <t>LADY LILLY</t>
  </si>
  <si>
    <t>CORNELIA</t>
  </si>
  <si>
    <t>MSC VIRGO</t>
  </si>
  <si>
    <t>SPAR ARIES</t>
  </si>
  <si>
    <t>COSTAMAR</t>
  </si>
  <si>
    <t>AESOP</t>
  </si>
  <si>
    <t>ABANOZ</t>
  </si>
  <si>
    <t>GRANDE CAMEROON</t>
  </si>
  <si>
    <t>VS LARA</t>
  </si>
  <si>
    <t>CUMBRIA FISHER</t>
  </si>
  <si>
    <t>OSAKA EXPRESS</t>
  </si>
  <si>
    <t>ROYAL II</t>
  </si>
  <si>
    <t>GREEN FREEZER</t>
  </si>
  <si>
    <t>HORIZON FEOBAY</t>
  </si>
  <si>
    <t>CONDOR ISLANDER</t>
  </si>
  <si>
    <t>KARL JAKOB K</t>
  </si>
  <si>
    <t>MSC BARBADOS</t>
  </si>
  <si>
    <t>MSC IRENE</t>
  </si>
  <si>
    <t>KS PROJECT</t>
  </si>
  <si>
    <t>ANNA MARIA P</t>
  </si>
  <si>
    <t>MANDARIN PHEONIX</t>
  </si>
  <si>
    <t>GRANDE NAPOLI</t>
  </si>
  <si>
    <t>PATEA</t>
  </si>
  <si>
    <t>HAPPY BUCCANEER</t>
  </si>
  <si>
    <t>AP DUBRAVA</t>
  </si>
  <si>
    <t>MV SZCZECIN</t>
  </si>
  <si>
    <t>CMA CGM EIFFEL</t>
  </si>
  <si>
    <t>WEC BOUMEESTER</t>
  </si>
  <si>
    <t>SCALD</t>
  </si>
  <si>
    <t>CONNECTOR</t>
  </si>
  <si>
    <t>MSC ROSARIA</t>
  </si>
  <si>
    <t>LEVOLI GREY</t>
  </si>
  <si>
    <t>EMBLA</t>
  </si>
  <si>
    <t>HTK GALAXY</t>
  </si>
  <si>
    <t>VERA RAMBOW</t>
  </si>
  <si>
    <t>GSL CHATEAU D'IF</t>
  </si>
  <si>
    <t>SPANACO PROGRESS</t>
  </si>
  <si>
    <t>VERA</t>
  </si>
  <si>
    <t>WARRIOR</t>
  </si>
  <si>
    <t>MSC CLORINDA</t>
  </si>
  <si>
    <t>VERTOM ISA</t>
  </si>
  <si>
    <t>GEO OCEAN 3</t>
  </si>
  <si>
    <t>NORDIC SIRA</t>
  </si>
  <si>
    <t>HEOUGH BERLIN</t>
  </si>
  <si>
    <t>AEGEAN WAVE</t>
  </si>
  <si>
    <t>SPANACO LOYALTY</t>
  </si>
  <si>
    <t>BBC BRISBANE</t>
  </si>
  <si>
    <t>ESPERANCE</t>
  </si>
  <si>
    <t>APJ SHIRIN</t>
  </si>
  <si>
    <t>RIX BALTIC</t>
  </si>
  <si>
    <t>WEC FRANS HALS</t>
  </si>
  <si>
    <t>MSC ATHENS</t>
  </si>
  <si>
    <t>NAVIES VERMILLION</t>
  </si>
  <si>
    <t>BOS PRELUDE</t>
  </si>
  <si>
    <t>VETRA</t>
  </si>
  <si>
    <t>MSC ROCHELLE</t>
  </si>
  <si>
    <t>QUARTZ</t>
  </si>
  <si>
    <t>MV AURELIA</t>
  </si>
  <si>
    <t>HAV NORDIC</t>
  </si>
  <si>
    <t>BERMONDI</t>
  </si>
  <si>
    <t>REGINA S</t>
  </si>
  <si>
    <t>EN AVANT 10</t>
  </si>
  <si>
    <t>EEMS DELF</t>
  </si>
  <si>
    <t>BREMEN</t>
  </si>
  <si>
    <t>ALSTERN</t>
  </si>
  <si>
    <t>MSC NAISHA III</t>
  </si>
  <si>
    <t>VALERIA</t>
  </si>
  <si>
    <t>CELANDINE</t>
  </si>
  <si>
    <t>MSC ABIDJAN</t>
  </si>
  <si>
    <t>CHARLOTTA</t>
  </si>
  <si>
    <t>MARTENISTA</t>
  </si>
  <si>
    <t>FRAKT SUND</t>
  </si>
  <si>
    <t>EKEN</t>
  </si>
  <si>
    <t>KYRA PANAGHIA</t>
  </si>
  <si>
    <t>ADVANTAGE VIRTUE</t>
  </si>
  <si>
    <t>ALYTUS</t>
  </si>
  <si>
    <t>JAN BLANKEN</t>
  </si>
  <si>
    <t>MSC BERN V</t>
  </si>
  <si>
    <t>NAV ANYA</t>
  </si>
  <si>
    <t>SAN ANTONIO MAERSK</t>
  </si>
  <si>
    <t>LMZ EUROPA</t>
  </si>
  <si>
    <t>ASIAN DYNASTY</t>
  </si>
  <si>
    <t>MSC MADELINE</t>
  </si>
  <si>
    <t>STOLT SEAGULL</t>
  </si>
  <si>
    <t>MARCUS</t>
  </si>
  <si>
    <t>BRITISH CAPTAIN</t>
  </si>
  <si>
    <t>BALTIC SCORPION</t>
  </si>
  <si>
    <t>ENERGY CENTAUR</t>
  </si>
  <si>
    <t>SHOGUN</t>
  </si>
  <si>
    <t>MAC DARIEN</t>
  </si>
  <si>
    <t>AMIRA RAFIF</t>
  </si>
  <si>
    <t>TUNA</t>
  </si>
  <si>
    <t>MEGAN VISION</t>
  </si>
  <si>
    <t>IASONAS</t>
  </si>
  <si>
    <t>ANNE-SOFIE</t>
  </si>
  <si>
    <t>BRO ANNA</t>
  </si>
  <si>
    <t>MARK D</t>
  </si>
  <si>
    <t>LADY JANE</t>
  </si>
  <si>
    <t>BREB MUKRAN</t>
  </si>
  <si>
    <t>HYUNDAI SINGAPORE</t>
  </si>
  <si>
    <t>ESVAGT NJORD</t>
  </si>
  <si>
    <t>MSC NOA</t>
  </si>
  <si>
    <t>BBC GREENLAND</t>
  </si>
  <si>
    <t>MSC ANCHORAGE</t>
  </si>
  <si>
    <t>MSC FREEPORT</t>
  </si>
  <si>
    <t>MSC TRACY V</t>
  </si>
  <si>
    <t>RUYTER</t>
  </si>
  <si>
    <t>ASKHOLMEN</t>
  </si>
  <si>
    <t>UAL HARRIER</t>
  </si>
  <si>
    <t>SUVRETTA</t>
  </si>
  <si>
    <t>HMT WARRIOR</t>
  </si>
  <si>
    <t>STELLA MARIS</t>
  </si>
  <si>
    <t>PVT ELENA</t>
  </si>
  <si>
    <t>BLYH</t>
  </si>
  <si>
    <t>BOHWA PIONEER</t>
  </si>
  <si>
    <t>BG ONYX</t>
  </si>
  <si>
    <t>CONTAINERSHIPS VI</t>
  </si>
  <si>
    <t>RIX ELENORA</t>
  </si>
  <si>
    <t>AQUARIUS ACE</t>
  </si>
  <si>
    <t>LANGENESS</t>
  </si>
  <si>
    <t>GULF LOYALTY</t>
  </si>
  <si>
    <t>FRONT ODIN</t>
  </si>
  <si>
    <t>VANQUISH</t>
  </si>
  <si>
    <t>FAIRCHEM HAWK</t>
  </si>
  <si>
    <t>BBC KIMBERLEY</t>
  </si>
  <si>
    <t>AMBER G</t>
  </si>
  <si>
    <t>SELAM</t>
  </si>
  <si>
    <t>BW NESO</t>
  </si>
  <si>
    <t>VELOS EMERALD</t>
  </si>
  <si>
    <t>ATALANTE</t>
  </si>
  <si>
    <t>NACC INDIAN</t>
  </si>
  <si>
    <t>DORNBUSCH</t>
  </si>
  <si>
    <t>MURRAY STAR</t>
  </si>
  <si>
    <t>SAMSKIP EXPRESS</t>
  </si>
  <si>
    <t>EVER ALP</t>
  </si>
  <si>
    <t>JEWELL OF THE SEAS</t>
  </si>
  <si>
    <t>WIND SERVER</t>
  </si>
  <si>
    <t>ARKLOW BANK</t>
  </si>
  <si>
    <t>MARMOR</t>
  </si>
  <si>
    <t>PRT ACE</t>
  </si>
  <si>
    <t>GREEN ZEEBRUGE</t>
  </si>
  <si>
    <t>OCEAN NOVA</t>
  </si>
  <si>
    <t>OCEAN ALBATROS</t>
  </si>
  <si>
    <t>MSC MARIE</t>
  </si>
  <si>
    <t>FYN</t>
  </si>
  <si>
    <t>TORM INNOVATION</t>
  </si>
  <si>
    <t>COLOMBO EXPRESS</t>
  </si>
  <si>
    <t>WILSON NANJING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</si>
</sst>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3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 (Body)"/>
    </font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b/>
      <sz val="14"/>
      <color theme="4" tint="0.39997558519241921"/>
      <name val="Arial (Body)"/>
    </font>
    <font>
      <sz val="14"/>
      <color theme="4" tint="0.39997558519241921"/>
      <name val="Arial (Body)"/>
    </font>
    <font>
      <sz val="12"/>
      <color rgb="FF000000"/>
      <name val="Tahoma"/>
      <family val="2"/>
    </font>
    <font>
      <b/>
      <sz val="14"/>
      <color theme="1" tint="0.34998626667073579"/>
      <name val="Arial (Body)"/>
    </font>
    <font>
      <b/>
      <sz val="12"/>
      <color theme="1"/>
      <name val="Arial"/>
      <family val="2"/>
      <scheme val="minor"/>
    </font>
    <font>
      <sz val="12"/>
      <color theme="1"/>
      <name val="Tahoma"/>
      <family val="2"/>
    </font>
    <font>
      <b/>
      <sz val="14"/>
      <color theme="1" tint="0.34998626667073579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2"/>
      <color rgb="FF000000"/>
      <name val="Tahoma"/>
      <family val="2"/>
    </font>
    <font>
      <sz val="11"/>
      <color rgb="FF000000"/>
      <name val="Arial"/>
      <family val="2"/>
    </font>
    <font>
      <b/>
      <sz val="11"/>
      <color theme="4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1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4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</cellStyleXfs>
  <cellXfs count="65">
    <xf numFmtId="0" fontId="0" fillId="0" borderId="0" xfId="0">
      <alignment vertical="center" wrapText="1"/>
    </xf>
    <xf numFmtId="0" fontId="2" fillId="0" borderId="0" xfId="2" applyAlignment="1">
      <alignment vertical="center"/>
    </xf>
    <xf numFmtId="0" fontId="3" fillId="0" borderId="0" xfId="1" applyAlignment="1">
      <alignment vertical="center"/>
    </xf>
    <xf numFmtId="14" fontId="6" fillId="0" borderId="0" xfId="5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 wrapText="1"/>
    </xf>
    <xf numFmtId="0" fontId="6" fillId="0" borderId="0" xfId="0" applyFont="1">
      <alignment vertical="center" wrapText="1"/>
    </xf>
    <xf numFmtId="0" fontId="8" fillId="0" borderId="0" xfId="0" applyFont="1">
      <alignment vertical="center" wrapText="1"/>
    </xf>
    <xf numFmtId="0" fontId="7" fillId="0" borderId="0" xfId="0" applyFont="1" applyAlignment="1">
      <alignment horizontal="left" vertical="center" wrapText="1"/>
    </xf>
    <xf numFmtId="14" fontId="9" fillId="0" borderId="0" xfId="5" applyFont="1">
      <alignment horizontal="left" vertical="center" wrapText="1"/>
    </xf>
    <xf numFmtId="0" fontId="10" fillId="0" borderId="0" xfId="0" applyFont="1">
      <alignment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>
      <alignment vertical="center" wrapText="1"/>
    </xf>
    <xf numFmtId="0" fontId="0" fillId="3" borderId="0" xfId="0" applyFill="1">
      <alignment vertical="center" wrapText="1"/>
    </xf>
    <xf numFmtId="14" fontId="12" fillId="0" borderId="0" xfId="5" applyFont="1">
      <alignment horizontal="left" vertical="center" wrapText="1"/>
    </xf>
    <xf numFmtId="14" fontId="13" fillId="0" borderId="0" xfId="5" applyFo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>
      <alignment vertical="center" wrapText="1"/>
    </xf>
    <xf numFmtId="0" fontId="16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14" fontId="10" fillId="0" borderId="0" xfId="5" applyFo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9" fillId="0" borderId="0" xfId="0" applyFont="1">
      <alignment vertical="center" wrapText="1"/>
    </xf>
    <xf numFmtId="14" fontId="19" fillId="0" borderId="0" xfId="0" applyNumberFormat="1" applyFont="1" applyAlignment="1">
      <alignment horizontal="left" vertical="center" wrapText="1"/>
    </xf>
    <xf numFmtId="0" fontId="14" fillId="0" borderId="0" xfId="0" applyFont="1">
      <alignment vertical="center" wrapText="1"/>
    </xf>
    <xf numFmtId="0" fontId="18" fillId="0" borderId="0" xfId="0" applyFo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>
      <alignment vertical="center" wrapText="1"/>
    </xf>
    <xf numFmtId="14" fontId="22" fillId="0" borderId="0" xfId="0" applyNumberFormat="1" applyFont="1" applyAlignment="1">
      <alignment horizontal="left" vertical="center" wrapText="1"/>
    </xf>
    <xf numFmtId="0" fontId="22" fillId="0" borderId="0" xfId="0" applyFont="1">
      <alignment vertical="center" wrapText="1"/>
    </xf>
    <xf numFmtId="164" fontId="22" fillId="0" borderId="0" xfId="0" applyNumberFormat="1" applyFont="1" applyAlignment="1">
      <alignment horizontal="left" vertical="center" wrapText="1"/>
    </xf>
    <xf numFmtId="0" fontId="23" fillId="0" borderId="0" xfId="0" applyFont="1">
      <alignment vertical="center" wrapText="1"/>
    </xf>
    <xf numFmtId="0" fontId="23" fillId="0" borderId="0" xfId="0" applyFont="1" applyAlignment="1">
      <alignment horizontal="left" vertical="center" wrapText="1"/>
    </xf>
    <xf numFmtId="16" fontId="23" fillId="0" borderId="0" xfId="0" applyNumberFormat="1" applyFont="1" applyAlignment="1">
      <alignment horizontal="left" vertical="center" wrapText="1"/>
    </xf>
    <xf numFmtId="16" fontId="18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0" fontId="24" fillId="0" borderId="0" xfId="0" applyFont="1">
      <alignment vertical="center" wrapText="1"/>
    </xf>
    <xf numFmtId="16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6" fontId="22" fillId="4" borderId="0" xfId="0" applyNumberFormat="1" applyFont="1" applyFill="1" applyAlignment="1">
      <alignment horizontal="left" vertical="center" wrapText="1"/>
    </xf>
    <xf numFmtId="0" fontId="22" fillId="4" borderId="0" xfId="0" applyFont="1" applyFill="1">
      <alignment vertical="center" wrapText="1"/>
    </xf>
    <xf numFmtId="0" fontId="22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 wrapText="1"/>
    </xf>
    <xf numFmtId="16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" fontId="26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6" fontId="18" fillId="0" borderId="0" xfId="0" applyNumberFormat="1" applyFont="1">
      <alignment vertical="center" wrapText="1"/>
    </xf>
    <xf numFmtId="0" fontId="29" fillId="0" borderId="0" xfId="0" applyFont="1">
      <alignment vertical="center" wrapText="1"/>
    </xf>
    <xf numFmtId="16" fontId="7" fillId="0" borderId="0" xfId="0" applyNumberFormat="1" applyFont="1" applyAlignment="1">
      <alignment horizontal="left" vertical="center" wrapText="1"/>
    </xf>
    <xf numFmtId="16" fontId="16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" fillId="0" borderId="0" xfId="0" applyFont="1">
      <alignment vertical="center" wrapText="1"/>
    </xf>
    <xf numFmtId="0" fontId="0" fillId="5" borderId="0" xfId="0" applyFill="1">
      <alignment vertical="center" wrapText="1"/>
    </xf>
    <xf numFmtId="0" fontId="30" fillId="0" borderId="0" xfId="0" applyFont="1">
      <alignment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bleStyleMedium2" defaultPivotStyle="PivotStyleLight16">
    <tableStyle name="Tasks" pivot="0" count="3" xr9:uid="{00000000-0011-0000-FFFF-FFFF00000000}">
      <tableStyleElement type="wholeTable" dxfId="55"/>
      <tableStyleElement type="headerRow" dxfId="54"/>
      <tableStyleElement type="firstColumn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  <a:r>
              <a:rPr lang="en-GB" baseline="0"/>
              <a:t> - 276 reports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DD-4985-94D7-43D80474AA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1DD-4985-94D7-43D80474AA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DD-4985-94D7-43D80474AA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1DD-4985-94D7-43D80474AA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DD-4985-94D7-43D80474AA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1DD-4985-94D7-43D80474AA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DD-4985-94D7-43D80474AA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1DD-4985-94D7-43D80474AA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DD-4985-94D7-43D80474AAA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91DD-4985-94D7-43D80474AAA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DD-4985-94D7-43D80474AAA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91DD-4985-94D7-43D80474AAA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DD-4985-94D7-43D80474AAA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1DD-4985-94D7-43D80474AAA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1DD-4985-94D7-43D80474AAA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1DD-4985-94D7-43D80474AAA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1DD-4985-94D7-43D80474AAA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1DD-4985-94D7-43D80474AAA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1DD-4985-94D7-43D80474AAA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1DD-4985-94D7-43D80474AAA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1DD-4985-94D7-43D80474AAA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1DD-4985-94D7-43D80474AAA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1DD-4985-94D7-43D80474AAA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1DD-4985-94D7-43D80474AAA4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1DD-4985-94D7-43D80474AAA4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1DD-4985-94D7-43D80474AA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1DD-4985-94D7-43D80474AAA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1DD-4985-94D7-43D80474AAA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1DD-4985-94D7-43D80474AAA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1DD-4985-94D7-43D80474AAA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1DD-4985-94D7-43D80474AAA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1DD-4985-94D7-43D80474AAA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DD-4985-94D7-43D80474AAA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91DD-4985-94D7-43D80474AAA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1DD-4985-94D7-43D80474AAA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91DD-4985-94D7-43D80474AAA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1DD-4985-94D7-43D80474AAA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91DD-4985-94D7-43D80474AAA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91DD-4985-94D7-43D80474AAA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91DD-4985-94D7-43D80474AAA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91DD-4985-94D7-43D80474AAA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1DD-4985-94D7-43D80474AAA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91DD-4985-94D7-43D80474AAA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1DD-4985-94D7-43D80474AAA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91DD-4985-94D7-43D80474AAA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1DD-4985-94D7-43D80474AAA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91DD-4985-94D7-43D80474AAA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1DD-4985-94D7-43D80474AAA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1DD-4985-94D7-43D80474AAA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1DD-4985-94D7-43D80474AAA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91DD-4985-94D7-43D80474AAA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1DD-4985-94D7-43D80474AAA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'2021'!$I$11:$I$36</c:f>
              <c:strCache>
                <c:ptCount val="26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</c:strCache>
            </c:strRef>
          </c:cat>
          <c:val>
            <c:numRef>
              <c:f>'2021'!$J$11:$J$36</c:f>
              <c:numCache>
                <c:formatCode>General</c:formatCode>
                <c:ptCount val="26"/>
                <c:pt idx="0">
                  <c:v>84</c:v>
                </c:pt>
                <c:pt idx="1">
                  <c:v>128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9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985-94D7-43D80474AAA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2F-447D-A4B8-6F1DE2F333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B2F-447D-A4B8-6F1DE2F333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B2F-447D-A4B8-6F1DE2F333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B2F-447D-A4B8-6F1DE2F333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B2F-447D-A4B8-6F1DE2F333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B2F-447D-A4B8-6F1DE2F333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B2F-447D-A4B8-6F1DE2F333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B2F-447D-A4B8-6F1DE2F333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B2F-447D-A4B8-6F1DE2F333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B2F-447D-A4B8-6F1DE2F333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B2F-447D-A4B8-6F1DE2F333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5B2F-447D-A4B8-6F1DE2F333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B2F-447D-A4B8-6F1DE2F333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5B2F-447D-A4B8-6F1DE2F333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B2F-447D-A4B8-6F1DE2F3339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5B2F-447D-A4B8-6F1DE2F3339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B2F-447D-A4B8-6F1DE2F3339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B2F-447D-A4B8-6F1DE2F3339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B2F-447D-A4B8-6F1DE2F3339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B2F-447D-A4B8-6F1DE2F3339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B2F-447D-A4B8-6F1DE2F3339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B2F-447D-A4B8-6F1DE2F3339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B2F-447D-A4B8-6F1DE2F3339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B2F-447D-A4B8-6F1DE2F3339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B2F-447D-A4B8-6F1DE2F3339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5B2F-447D-A4B8-6F1DE2F3339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B2F-447D-A4B8-6F1DE2F3339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5B2F-447D-A4B8-6F1DE2F3339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F145-4297-96E1-BAF4048A80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B2F-447D-A4B8-6F1DE2F3339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B2F-447D-A4B8-6F1DE2F3339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B2F-447D-A4B8-6F1DE2F3339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B2F-447D-A4B8-6F1DE2F3339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B2F-447D-A4B8-6F1DE2F3339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B2F-447D-A4B8-6F1DE2F3339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B2F-447D-A4B8-6F1DE2F3339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B2F-447D-A4B8-6F1DE2F3339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B2F-447D-A4B8-6F1DE2F3339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5B2F-447D-A4B8-6F1DE2F3339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B2F-447D-A4B8-6F1DE2F3339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5B2F-447D-A4B8-6F1DE2F3339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B2F-447D-A4B8-6F1DE2F3339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5B2F-447D-A4B8-6F1DE2F333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B2F-447D-A4B8-6F1DE2F3339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B2F-447D-A4B8-6F1DE2F3339C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B2F-447D-A4B8-6F1DE2F3339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B2F-447D-A4B8-6F1DE2F3339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B2F-447D-A4B8-6F1DE2F3339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B2F-447D-A4B8-6F1DE2F3339C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B2F-447D-A4B8-6F1DE2F3339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B2F-447D-A4B8-6F1DE2F3339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5B2F-447D-A4B8-6F1DE2F3339C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B2F-447D-A4B8-6F1DE2F3339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B2F-447D-A4B8-6F1DE2F3339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B2F-447D-A4B8-6F1DE2F3339C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5B2F-447D-A4B8-6F1DE2F3339C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B2F-447D-A4B8-6F1DE2F3339C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8-F145-4297-96E1-BAF4048A80D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'2022'!$I$12:$I$40</c:f>
              <c:strCache>
                <c:ptCount val="29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  <c:pt idx="26">
                  <c:v>HOHD</c:v>
                </c:pt>
                <c:pt idx="27">
                  <c:v>BSTL</c:v>
                </c:pt>
                <c:pt idx="28">
                  <c:v>INVN</c:v>
                </c:pt>
              </c:strCache>
            </c:strRef>
          </c:cat>
          <c:val>
            <c:numRef>
              <c:f>'2022'!$J$12:$J$40</c:f>
              <c:numCache>
                <c:formatCode>General</c:formatCode>
                <c:ptCount val="29"/>
                <c:pt idx="0">
                  <c:v>48</c:v>
                </c:pt>
                <c:pt idx="1">
                  <c:v>73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28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24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47D-A4B8-6F1DE2F3339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375867</xdr:colOff>
      <xdr:row>7</xdr:row>
      <xdr:rowOff>55546</xdr:rowOff>
    </xdr:from>
    <xdr:to>
      <xdr:col>20</xdr:col>
      <xdr:colOff>237323</xdr:colOff>
      <xdr:row>31</xdr:row>
      <xdr:rowOff>205253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BDCF9C-54E8-B9D5-FD27-AE5D8C0AF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2</xdr:row>
      <xdr:rowOff>203200</xdr:rowOff>
    </xdr:from>
    <xdr:to>
      <xdr:col>18</xdr:col>
      <xdr:colOff>203199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B762B-DDC9-79A0-791D-A4A6E64D1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24</xdr:row>
      <xdr:rowOff>47624</xdr:rowOff>
    </xdr:from>
    <xdr:to>
      <xdr:col>18</xdr:col>
      <xdr:colOff>635000</xdr:colOff>
      <xdr:row>42</xdr:row>
      <xdr:rowOff>120649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EEA58C-D8B1-533C-95E2-4BB8D01B5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H433" totalsRowShown="0">
  <autoFilter ref="B3:H433" xr:uid="{F80E4EB6-309A-8D4A-A3A4-97ADE2CFA023}"/>
  <sortState xmlns:xlrd2="http://schemas.microsoft.com/office/spreadsheetml/2017/richdata2" ref="B4:E433">
    <sortCondition descending="1" ref="B3:B433"/>
  </sortState>
  <tableColumns count="7">
    <tableColumn id="1" xr3:uid="{00000000-0010-0000-0000-000001000000}" name="DATE" dataCellStyle="Date"/>
    <tableColumn id="2" xr3:uid="{00000000-0010-0000-0000-000002000000}" name="PORT"/>
    <tableColumn id="4" xr3:uid="{CCDC0402-B959-E74C-8234-50152552A633}" name="IMO NO" dataDxfId="52"/>
    <tableColumn id="3" xr3:uid="{00000000-0010-0000-0000-000003000000}" name="SHIP NAME"/>
    <tableColumn id="5" xr3:uid="{6FC8EE6B-0146-F64F-B94D-6CE6C8A53546}" name="Column1"/>
    <tableColumn id="6" xr3:uid="{5A67EA4C-1942-504C-AA72-A1443B189336}" name="Column2"/>
    <tableColumn id="7" xr3:uid="{7DCB427E-7781-DC47-AE0F-6ACCCB4C106D}" name="Column3"/>
  </tableColumns>
  <tableStyleInfo name="Tasks" showFirstColumn="1" showLastColumn="1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7906B4-C571-1E4F-A6DA-6988533AFED7}" name="Table3" displayName="Table3" ref="A1:M374" totalsRowShown="0">
  <autoFilter ref="A1:M374" xr:uid="{04E6C24C-5D70-5B42-8A87-443A7B5466D0}"/>
  <tableColumns count="13">
    <tableColumn id="1" xr3:uid="{1EA0A4BC-D338-454D-B16D-4E2781084D9D}" name="Column1"/>
    <tableColumn id="8" xr3:uid="{3F3F9408-FA5D-A04D-8DF5-749D181DDE11}" name="Column12"/>
    <tableColumn id="9" xr3:uid="{39DC2ED5-C2CE-4A43-ABB2-02FDFC8C4DC2}" name="Column13"/>
    <tableColumn id="10" xr3:uid="{61E19931-F373-1E4C-8F7D-D4F20105483C}" name="Column14"/>
    <tableColumn id="11" xr3:uid="{E4FA25E0-ECFB-C14F-BA29-2C1C7040D9B1}" name="Column15"/>
    <tableColumn id="12" xr3:uid="{9A0B66EF-E2A6-464E-8863-D095AF44E2BD}" name="Column16"/>
    <tableColumn id="13" xr3:uid="{87798326-2BE7-FC48-A457-EFC7579CF04B}" name="Column17"/>
    <tableColumn id="2" xr3:uid="{8750C92B-79DB-6D4C-A201-3E7530290BE0}" name="DATE"/>
    <tableColumn id="3" xr3:uid="{E39765F9-53C3-1F48-BB94-146F4F574F54}" name="PORT"/>
    <tableColumn id="4" xr3:uid="{2226857F-978C-8747-923B-9547BF753E22}" name="IMO NO"/>
    <tableColumn id="5" xr3:uid="{A397A1A5-8BBF-B846-92B2-A4F91ACE659D}" name="SHIP NAME"/>
    <tableColumn id="6" xr3:uid="{29558AAD-A408-514A-A944-F12BE46A3A7B}" name="Column2"/>
    <tableColumn id="7" xr3:uid="{5065880E-3043-0F41-9B56-4409126FF5AD}" name="Column3"/>
  </tableColumns>
  <tableStyleInfo name="Tasks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44B759-ADA1-9848-8CEA-7982D98F7223}" name="Table1" displayName="Table1" ref="A1:D2" totalsRowShown="0" headerRowDxfId="51" dataDxfId="50">
  <autoFilter ref="A1:D2" xr:uid="{09C9B0E4-4294-A243-B382-6CDD812CA76D}"/>
  <tableColumns count="4">
    <tableColumn id="1" xr3:uid="{F5832E05-4332-3144-8D36-7927BDD983BD}" name="Column1" dataDxfId="49"/>
    <tableColumn id="2" xr3:uid="{DB8F6341-3D9A-2640-92E5-18E794B9BE4C}" name="Column2" dataDxfId="48"/>
    <tableColumn id="3" xr3:uid="{0EB09534-86B1-884F-8441-DC774E783638}" name="Column3" dataDxfId="47"/>
    <tableColumn id="4" xr3:uid="{184BBF40-9AC7-BE4D-B79F-9731E39D3A88}" name="Column4" dataDxfId="46"/>
  </tableColumns>
  <tableStyleInfo name="Task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530E24-8C41-744E-9A7B-040CB4611C86}" name="Table15" displayName="Table15" ref="A1:D2" totalsRowShown="0" headerRowDxfId="45" dataDxfId="44">
  <autoFilter ref="A1:D2" xr:uid="{70530E24-8C41-744E-9A7B-040CB4611C86}"/>
  <tableColumns count="4">
    <tableColumn id="1" xr3:uid="{771C6FAC-F399-624D-A68A-3DF7189BDB66}" name="Column1" dataDxfId="43"/>
    <tableColumn id="2" xr3:uid="{0A367234-4916-3A41-9BC8-7E772699D037}" name="Column2" dataDxfId="42"/>
    <tableColumn id="3" xr3:uid="{E261B236-67AF-934B-B308-FB077BCC5E11}" name="Column3" dataDxfId="41"/>
    <tableColumn id="4" xr3:uid="{CC1615C5-FC2D-C34A-87C9-72A3B21DFA8D}" name="Column4" dataDxfId="40"/>
  </tableColumns>
  <tableStyleInfo name="Task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079E2F-C5C9-4E3A-AF22-A5018E0A38B0}" name="Table156" displayName="Table156" ref="A1:D2" totalsRowShown="0" headerRowDxfId="39" dataDxfId="38">
  <autoFilter ref="A1:D2" xr:uid="{D6079E2F-C5C9-4E3A-AF22-A5018E0A38B0}"/>
  <tableColumns count="4">
    <tableColumn id="1" xr3:uid="{706E2C70-AE39-41BD-B067-D81E0731C71F}" name="Column1" dataDxfId="37"/>
    <tableColumn id="2" xr3:uid="{B60507F8-D97F-4A3A-AFFC-C9823BBC5C18}" name="Column2" dataDxfId="36"/>
    <tableColumn id="3" xr3:uid="{EE8DFF36-6DF0-47EC-8F66-2F2EE8857EB5}" name="Column3" dataDxfId="35"/>
    <tableColumn id="4" xr3:uid="{C13B4A5E-084C-4C75-9E61-E1A90DCC978E}" name="Column4" dataDxfId="34"/>
  </tableColumns>
  <tableStyleInfo name="Task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10C942-356E-B848-A1E4-19B6702F48A9}" name="Table1567" displayName="Table1567" ref="A1:D2" totalsRowShown="0" headerRowDxfId="33" dataDxfId="32">
  <autoFilter ref="A1:D2" xr:uid="{D6079E2F-C5C9-4E3A-AF22-A5018E0A38B0}"/>
  <tableColumns count="4">
    <tableColumn id="1" xr3:uid="{18A897DB-831B-CE43-ABEF-09AA455006D4}" name="Column1" dataDxfId="31"/>
    <tableColumn id="2" xr3:uid="{EDC38873-8BCC-CD40-BEA1-FDEE5D10B9B0}" name="Column2" dataDxfId="30"/>
    <tableColumn id="3" xr3:uid="{072BEA5A-0A70-1045-AC09-08995CCA5BE5}" name="Column3" dataDxfId="29"/>
    <tableColumn id="4" xr3:uid="{F4743FB2-0A95-C14E-816C-ADF6E772FE1A}" name="Column4" dataDxfId="28"/>
  </tableColumns>
  <tableStyleInfo name="Task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433"/>
  <sheetViews>
    <sheetView showGridLines="0" topLeftCell="E15" zoomScaleNormal="100" workbookViewId="0">
      <selection activeCell="E9" sqref="E9"/>
    </sheetView>
  </sheetViews>
  <sheetFormatPr baseColWidth="10" defaultColWidth="8.83203125" defaultRowHeight="30" customHeight="1" x14ac:dyDescent="0.15"/>
  <cols>
    <col min="1" max="1" width="2.6640625" customWidth="1"/>
    <col min="2" max="2" width="17.83203125" customWidth="1"/>
    <col min="3" max="3" width="23" customWidth="1"/>
    <col min="4" max="4" width="23.1640625" customWidth="1"/>
    <col min="5" max="5" width="29" customWidth="1"/>
    <col min="6" max="6" width="19.33203125" customWidth="1"/>
    <col min="7" max="7" width="16.5" customWidth="1"/>
    <col min="8" max="8" width="18.83203125" customWidth="1"/>
    <col min="9" max="9" width="14.83203125" customWidth="1"/>
    <col min="10" max="10" width="20.33203125" customWidth="1"/>
  </cols>
  <sheetData>
    <row r="1" spans="1:10" ht="26.25" customHeight="1" x14ac:dyDescent="0.15">
      <c r="B1" s="1" t="s">
        <v>5</v>
      </c>
    </row>
    <row r="2" spans="1:10" ht="24" x14ac:dyDescent="0.15">
      <c r="B2" s="2" t="s">
        <v>1</v>
      </c>
    </row>
    <row r="3" spans="1:10" ht="22.25" customHeight="1" x14ac:dyDescent="0.15">
      <c r="B3" t="s">
        <v>0</v>
      </c>
      <c r="C3" t="s">
        <v>2</v>
      </c>
      <c r="D3" t="s">
        <v>10</v>
      </c>
      <c r="E3" t="s">
        <v>6</v>
      </c>
      <c r="F3" t="s">
        <v>99</v>
      </c>
      <c r="G3" t="s">
        <v>112</v>
      </c>
      <c r="H3" t="s">
        <v>31</v>
      </c>
    </row>
    <row r="4" spans="1:10" ht="22.25" customHeight="1" x14ac:dyDescent="0.15">
      <c r="B4" s="21">
        <v>43684</v>
      </c>
      <c r="C4" s="5" t="s">
        <v>4</v>
      </c>
      <c r="D4" s="8">
        <v>9472206</v>
      </c>
      <c r="E4" s="5" t="s">
        <v>66</v>
      </c>
      <c r="F4" t="s">
        <v>1001</v>
      </c>
    </row>
    <row r="5" spans="1:10" ht="30" customHeight="1" x14ac:dyDescent="0.15">
      <c r="B5" s="15" t="s">
        <v>67</v>
      </c>
      <c r="D5" s="8"/>
    </row>
    <row r="6" spans="1:10" ht="30" customHeight="1" x14ac:dyDescent="0.15">
      <c r="B6" s="9">
        <v>43660</v>
      </c>
      <c r="C6" s="5" t="s">
        <v>3</v>
      </c>
      <c r="D6" s="8">
        <v>9488566</v>
      </c>
      <c r="E6" s="7" t="s">
        <v>9</v>
      </c>
      <c r="F6" s="7"/>
      <c r="G6" s="7"/>
      <c r="H6" s="7"/>
      <c r="I6" s="12" t="s">
        <v>2</v>
      </c>
      <c r="J6" s="13" t="s">
        <v>38</v>
      </c>
    </row>
    <row r="7" spans="1:10" ht="30" customHeight="1" x14ac:dyDescent="0.15">
      <c r="B7" s="9">
        <v>43702</v>
      </c>
      <c r="C7" s="5" t="s">
        <v>3</v>
      </c>
      <c r="D7" s="8">
        <v>9279836</v>
      </c>
      <c r="E7" s="5" t="s">
        <v>11</v>
      </c>
      <c r="F7" s="5" t="s">
        <v>1002</v>
      </c>
      <c r="G7" s="5"/>
      <c r="H7" s="5"/>
      <c r="I7" t="s">
        <v>3</v>
      </c>
      <c r="J7" s="4">
        <f>COUNTIF(C6:C1017,"LVPL")</f>
        <v>33</v>
      </c>
    </row>
    <row r="8" spans="1:10" ht="30" customHeight="1" x14ac:dyDescent="0.15">
      <c r="B8" s="19">
        <v>43711</v>
      </c>
      <c r="C8" s="5" t="s">
        <v>8</v>
      </c>
      <c r="D8" s="8">
        <v>9238387</v>
      </c>
      <c r="E8" s="5" t="s">
        <v>12</v>
      </c>
      <c r="F8" s="5"/>
      <c r="G8" s="5"/>
      <c r="H8" s="5"/>
      <c r="I8" t="s">
        <v>4</v>
      </c>
      <c r="J8" s="4">
        <f>COUNTIF(C6:C1017,"LNDN")</f>
        <v>32</v>
      </c>
    </row>
    <row r="9" spans="1:10" ht="30" customHeight="1" x14ac:dyDescent="0.15">
      <c r="B9" s="20">
        <v>43716</v>
      </c>
      <c r="C9" s="5" t="s">
        <v>7</v>
      </c>
      <c r="D9" s="8">
        <v>9195644</v>
      </c>
      <c r="E9" s="5" t="s">
        <v>14</v>
      </c>
      <c r="F9" s="5" t="s">
        <v>1002</v>
      </c>
      <c r="G9" s="5"/>
      <c r="H9" s="5"/>
      <c r="I9" s="11" t="s">
        <v>8</v>
      </c>
      <c r="J9" s="4">
        <f>COUNTIF(C6:C1017,"SEWL")</f>
        <v>2</v>
      </c>
    </row>
    <row r="10" spans="1:10" ht="30" customHeight="1" x14ac:dyDescent="0.15">
      <c r="B10" s="19">
        <v>43717</v>
      </c>
      <c r="C10" s="5" t="s">
        <v>4</v>
      </c>
      <c r="D10" s="8">
        <v>9289116</v>
      </c>
      <c r="E10" s="5" t="s">
        <v>16</v>
      </c>
      <c r="F10" s="5" t="s">
        <v>1002</v>
      </c>
      <c r="G10" s="5"/>
      <c r="H10" s="5"/>
      <c r="I10" t="s">
        <v>7</v>
      </c>
      <c r="J10" s="4">
        <f>COUNTIF(C6:C1017,"FRTH")</f>
        <v>7</v>
      </c>
    </row>
    <row r="11" spans="1:10" ht="30" customHeight="1" x14ac:dyDescent="0.15">
      <c r="B11" s="9">
        <v>43718</v>
      </c>
      <c r="C11" s="5" t="s">
        <v>3</v>
      </c>
      <c r="D11" s="8">
        <v>9439814</v>
      </c>
      <c r="E11" s="5" t="s">
        <v>13</v>
      </c>
      <c r="F11" s="5" t="s">
        <v>1002</v>
      </c>
      <c r="G11" s="5"/>
      <c r="H11" s="5"/>
      <c r="I11" t="s">
        <v>23</v>
      </c>
      <c r="J11" s="4">
        <f>COUNTIF(C6:C1017,"BFST")</f>
        <v>1</v>
      </c>
    </row>
    <row r="12" spans="1:10" ht="30" customHeight="1" x14ac:dyDescent="0.15">
      <c r="B12" s="9">
        <v>43718</v>
      </c>
      <c r="C12" s="5" t="s">
        <v>4</v>
      </c>
      <c r="D12" s="8">
        <v>9328039</v>
      </c>
      <c r="E12" s="5" t="s">
        <v>15</v>
      </c>
      <c r="F12" s="5" t="s">
        <v>1002</v>
      </c>
      <c r="G12" s="5"/>
      <c r="H12" s="5"/>
      <c r="I12" t="s">
        <v>32</v>
      </c>
      <c r="J12" s="4">
        <f>COUNTIF(C6:C1017,"PLYM")</f>
        <v>7</v>
      </c>
    </row>
    <row r="13" spans="1:10" ht="30" customHeight="1" x14ac:dyDescent="0.15">
      <c r="B13" s="9">
        <v>43718</v>
      </c>
      <c r="C13" s="5" t="s">
        <v>4</v>
      </c>
      <c r="D13" s="8">
        <v>9215672</v>
      </c>
      <c r="E13" s="5" t="s">
        <v>17</v>
      </c>
      <c r="F13" s="5" t="s">
        <v>1002</v>
      </c>
      <c r="G13" s="5"/>
      <c r="H13" s="5"/>
      <c r="I13" t="s">
        <v>33</v>
      </c>
      <c r="J13" s="4">
        <f>COUNTIF(C6:C1017,"TEGN")</f>
        <v>0</v>
      </c>
    </row>
    <row r="14" spans="1:10" ht="30" customHeight="1" x14ac:dyDescent="0.15">
      <c r="B14" s="9">
        <v>43719</v>
      </c>
      <c r="C14" s="5" t="s">
        <v>3</v>
      </c>
      <c r="D14" s="8">
        <v>9772606</v>
      </c>
      <c r="E14" s="5" t="s">
        <v>18</v>
      </c>
      <c r="F14" s="5" t="s">
        <v>1002</v>
      </c>
      <c r="G14" s="5"/>
      <c r="H14" s="5"/>
      <c r="I14" t="s">
        <v>34</v>
      </c>
      <c r="J14" s="4">
        <f>COUNTIF(C6:C1017,"FWEY")</f>
        <v>0</v>
      </c>
    </row>
    <row r="15" spans="1:10" ht="30" customHeight="1" x14ac:dyDescent="0.15">
      <c r="A15" s="6"/>
      <c r="B15" s="9">
        <v>43720</v>
      </c>
      <c r="C15" s="5" t="s">
        <v>3</v>
      </c>
      <c r="D15" s="8">
        <v>9427380</v>
      </c>
      <c r="E15" s="5" t="s">
        <v>19</v>
      </c>
      <c r="F15" s="5" t="s">
        <v>1002</v>
      </c>
      <c r="G15" s="5"/>
      <c r="H15" s="5"/>
      <c r="I15" t="s">
        <v>35</v>
      </c>
      <c r="J15" s="4">
        <f>COUNTIF(C6:C1017,"MHVN")</f>
        <v>4</v>
      </c>
    </row>
    <row r="16" spans="1:10" ht="30" customHeight="1" x14ac:dyDescent="0.15">
      <c r="B16" s="9">
        <v>43720</v>
      </c>
      <c r="C16" s="5" t="s">
        <v>3</v>
      </c>
      <c r="D16" s="8">
        <v>8518340</v>
      </c>
      <c r="E16" s="5" t="s">
        <v>20</v>
      </c>
      <c r="F16" s="5" t="s">
        <v>1002</v>
      </c>
      <c r="G16" s="5"/>
      <c r="H16" s="5"/>
      <c r="I16" t="s">
        <v>36</v>
      </c>
      <c r="J16" s="4">
        <f>COUNTIF(C6:C1017,"TYNE")</f>
        <v>0</v>
      </c>
    </row>
    <row r="17" spans="2:10" ht="30" customHeight="1" x14ac:dyDescent="0.15">
      <c r="B17" s="9">
        <v>43721</v>
      </c>
      <c r="C17" s="5" t="s">
        <v>4</v>
      </c>
      <c r="D17" s="8">
        <v>8919245</v>
      </c>
      <c r="E17" s="5" t="s">
        <v>21</v>
      </c>
      <c r="F17" s="5" t="s">
        <v>1002</v>
      </c>
      <c r="G17" s="5"/>
      <c r="H17" s="5"/>
      <c r="I17" t="s">
        <v>37</v>
      </c>
      <c r="J17" s="4">
        <f>COUNTIF(C6:C1017,"TEES")</f>
        <v>2</v>
      </c>
    </row>
    <row r="18" spans="2:10" ht="30" customHeight="1" x14ac:dyDescent="0.15">
      <c r="B18" s="9">
        <v>43721</v>
      </c>
      <c r="C18" s="5" t="s">
        <v>23</v>
      </c>
      <c r="D18" s="8">
        <v>9486570</v>
      </c>
      <c r="E18" s="5" t="s">
        <v>22</v>
      </c>
      <c r="F18" s="5" t="s">
        <v>1002</v>
      </c>
      <c r="G18" s="5"/>
      <c r="H18" s="5"/>
      <c r="I18" t="s">
        <v>39</v>
      </c>
      <c r="J18" s="4">
        <f>COUNTIF(C6:C1017,"FALM")</f>
        <v>1</v>
      </c>
    </row>
    <row r="19" spans="2:10" ht="30" customHeight="1" x14ac:dyDescent="0.15">
      <c r="B19" s="9">
        <v>43721</v>
      </c>
      <c r="C19" s="5" t="s">
        <v>3</v>
      </c>
      <c r="D19" s="8">
        <v>9439814</v>
      </c>
      <c r="E19" s="5" t="s">
        <v>13</v>
      </c>
      <c r="F19" s="5" t="s">
        <v>1002</v>
      </c>
      <c r="G19" s="5"/>
      <c r="H19" s="5"/>
      <c r="I19" t="s">
        <v>40</v>
      </c>
      <c r="J19" s="4">
        <f>COUNTIF(C6:C1017,"MDWY")</f>
        <v>1</v>
      </c>
    </row>
    <row r="20" spans="2:10" ht="30" customHeight="1" x14ac:dyDescent="0.15">
      <c r="B20" s="9">
        <v>43723</v>
      </c>
      <c r="C20" s="5" t="s">
        <v>3</v>
      </c>
      <c r="D20" s="8">
        <v>9427380</v>
      </c>
      <c r="E20" s="5" t="s">
        <v>19</v>
      </c>
      <c r="F20" s="5" t="s">
        <v>1002</v>
      </c>
      <c r="G20" s="5"/>
      <c r="H20" s="5"/>
      <c r="I20" t="s">
        <v>57</v>
      </c>
      <c r="J20" s="4">
        <f>COUNTIF(C6:C1016,"SOTN")</f>
        <v>2</v>
      </c>
    </row>
    <row r="21" spans="2:10" ht="30" customHeight="1" x14ac:dyDescent="0.15">
      <c r="B21" s="9">
        <v>43723</v>
      </c>
      <c r="C21" s="5" t="s">
        <v>3</v>
      </c>
      <c r="D21" s="8">
        <v>9786047</v>
      </c>
      <c r="E21" s="5" t="s">
        <v>24</v>
      </c>
      <c r="F21" s="5" t="s">
        <v>1002</v>
      </c>
      <c r="G21" s="5"/>
      <c r="H21" s="5"/>
      <c r="I21" t="s">
        <v>91</v>
      </c>
      <c r="J21" s="4">
        <f>COUNTIF(C4:C1004,"JRSY")</f>
        <v>0</v>
      </c>
    </row>
    <row r="22" spans="2:10" ht="30" customHeight="1" x14ac:dyDescent="0.15">
      <c r="B22" s="9">
        <v>43724</v>
      </c>
      <c r="C22" s="5" t="s">
        <v>3</v>
      </c>
      <c r="D22" s="8">
        <v>9014717</v>
      </c>
      <c r="E22" s="5" t="s">
        <v>25</v>
      </c>
      <c r="F22" s="5" t="s">
        <v>1002</v>
      </c>
      <c r="G22" s="5"/>
      <c r="H22" s="5"/>
      <c r="I22" t="s">
        <v>93</v>
      </c>
      <c r="J22" s="4">
        <f>COUNTIF(C4:C1004,"SVOE")</f>
        <v>1</v>
      </c>
    </row>
    <row r="23" spans="2:10" ht="30" customHeight="1" x14ac:dyDescent="0.15">
      <c r="B23" s="9">
        <v>43725</v>
      </c>
      <c r="C23" s="5" t="s">
        <v>4</v>
      </c>
      <c r="D23" s="8">
        <v>9424754</v>
      </c>
      <c r="E23" s="5" t="s">
        <v>26</v>
      </c>
      <c r="F23" s="5" t="s">
        <v>1003</v>
      </c>
      <c r="G23" s="5"/>
      <c r="H23" s="5"/>
      <c r="I23" t="s">
        <v>109</v>
      </c>
      <c r="J23" s="4">
        <f>COUNTIF(C3:C1001,"HARC")</f>
        <v>0</v>
      </c>
    </row>
    <row r="24" spans="2:10" ht="30" customHeight="1" x14ac:dyDescent="0.15">
      <c r="B24" s="9">
        <v>43725</v>
      </c>
      <c r="C24" s="5" t="s">
        <v>4</v>
      </c>
      <c r="D24" s="8">
        <v>9459400</v>
      </c>
      <c r="E24" s="7" t="s">
        <v>27</v>
      </c>
      <c r="F24" s="7" t="s">
        <v>1002</v>
      </c>
      <c r="G24" s="7"/>
      <c r="H24" s="7"/>
    </row>
    <row r="25" spans="2:10" ht="30" customHeight="1" x14ac:dyDescent="0.15">
      <c r="B25" s="9">
        <v>43726</v>
      </c>
      <c r="C25" s="5" t="s">
        <v>7</v>
      </c>
      <c r="D25" s="8">
        <v>9126211</v>
      </c>
      <c r="E25" s="10" t="s">
        <v>28</v>
      </c>
      <c r="F25" s="10"/>
      <c r="G25" s="10"/>
      <c r="H25" s="10"/>
    </row>
    <row r="26" spans="2:10" ht="30" customHeight="1" x14ac:dyDescent="0.15">
      <c r="B26" s="9">
        <v>43727</v>
      </c>
      <c r="C26" s="8" t="s">
        <v>4</v>
      </c>
      <c r="D26" s="8">
        <v>9432206</v>
      </c>
      <c r="E26" s="10" t="s">
        <v>29</v>
      </c>
      <c r="F26" s="59" t="s">
        <v>1002</v>
      </c>
      <c r="G26" s="10"/>
      <c r="H26" s="10"/>
    </row>
    <row r="27" spans="2:10" ht="30" customHeight="1" x14ac:dyDescent="0.15">
      <c r="B27" s="9">
        <v>43731</v>
      </c>
      <c r="C27" s="8" t="s">
        <v>35</v>
      </c>
      <c r="D27" s="8">
        <v>9737096</v>
      </c>
      <c r="E27" s="5" t="s">
        <v>52</v>
      </c>
      <c r="F27" s="5" t="s">
        <v>1002</v>
      </c>
      <c r="G27" s="5"/>
      <c r="H27" s="5"/>
    </row>
    <row r="28" spans="2:10" ht="30" customHeight="1" x14ac:dyDescent="0.15">
      <c r="B28" s="9">
        <v>43735</v>
      </c>
      <c r="C28" s="8" t="s">
        <v>4</v>
      </c>
      <c r="D28" s="8">
        <v>9277474</v>
      </c>
      <c r="E28" s="10" t="s">
        <v>30</v>
      </c>
      <c r="F28" s="59" t="s">
        <v>1002</v>
      </c>
      <c r="G28" s="10"/>
      <c r="H28" s="10"/>
      <c r="I28" t="s">
        <v>117</v>
      </c>
      <c r="J28" s="4">
        <f>SUM(J7:J27)</f>
        <v>93</v>
      </c>
    </row>
    <row r="29" spans="2:10" ht="30" customHeight="1" x14ac:dyDescent="0.15">
      <c r="B29" s="9">
        <v>43735</v>
      </c>
      <c r="C29" s="8" t="s">
        <v>7</v>
      </c>
      <c r="D29" s="8">
        <v>9349186</v>
      </c>
      <c r="E29" s="10" t="s">
        <v>41</v>
      </c>
      <c r="F29" s="59" t="s">
        <v>1002</v>
      </c>
      <c r="G29" s="10"/>
      <c r="H29" s="10"/>
    </row>
    <row r="30" spans="2:10" ht="30" customHeight="1" x14ac:dyDescent="0.15">
      <c r="B30" s="9">
        <v>43738</v>
      </c>
      <c r="C30" s="8" t="s">
        <v>3</v>
      </c>
      <c r="D30" s="8">
        <v>9595151</v>
      </c>
      <c r="E30" s="10" t="s">
        <v>42</v>
      </c>
      <c r="F30" s="59" t="s">
        <v>1002</v>
      </c>
      <c r="G30" s="10"/>
      <c r="H30" s="10"/>
    </row>
    <row r="31" spans="2:10" ht="30" customHeight="1" x14ac:dyDescent="0.15">
      <c r="B31" s="14" t="s">
        <v>43</v>
      </c>
      <c r="C31" s="8"/>
      <c r="D31" s="8"/>
      <c r="E31" s="10"/>
      <c r="F31" s="10"/>
      <c r="G31" s="10"/>
      <c r="H31" s="10"/>
    </row>
    <row r="32" spans="2:10" ht="30" customHeight="1" x14ac:dyDescent="0.15">
      <c r="B32" s="9">
        <v>43739</v>
      </c>
      <c r="C32" s="8" t="s">
        <v>3</v>
      </c>
      <c r="D32" s="8">
        <v>9578244</v>
      </c>
      <c r="E32" s="10" t="s">
        <v>44</v>
      </c>
      <c r="F32" s="59" t="s">
        <v>1002</v>
      </c>
      <c r="G32" s="10"/>
      <c r="H32" s="10"/>
    </row>
    <row r="33" spans="2:8" ht="30" customHeight="1" x14ac:dyDescent="0.15">
      <c r="B33" s="9">
        <v>43740</v>
      </c>
      <c r="C33" s="8" t="s">
        <v>3</v>
      </c>
      <c r="D33" s="8">
        <v>9584140</v>
      </c>
      <c r="E33" s="10" t="s">
        <v>45</v>
      </c>
      <c r="F33" s="59" t="s">
        <v>1002</v>
      </c>
      <c r="G33" s="10"/>
      <c r="H33" s="10"/>
    </row>
    <row r="34" spans="2:8" ht="30" customHeight="1" x14ac:dyDescent="0.15">
      <c r="B34" s="9">
        <v>43740</v>
      </c>
      <c r="C34" s="8" t="s">
        <v>4</v>
      </c>
      <c r="D34" s="8">
        <v>9357212</v>
      </c>
      <c r="E34" s="10" t="s">
        <v>46</v>
      </c>
      <c r="F34" s="59" t="s">
        <v>1002</v>
      </c>
      <c r="G34" s="10"/>
      <c r="H34" s="10"/>
    </row>
    <row r="35" spans="2:8" ht="30" customHeight="1" x14ac:dyDescent="0.15">
      <c r="B35" s="9">
        <v>43743</v>
      </c>
      <c r="C35" s="8" t="s">
        <v>4</v>
      </c>
      <c r="D35" s="8">
        <v>9327384</v>
      </c>
      <c r="E35" s="7" t="s">
        <v>47</v>
      </c>
      <c r="F35" t="s">
        <v>1002</v>
      </c>
    </row>
    <row r="36" spans="2:8" ht="30" customHeight="1" x14ac:dyDescent="0.15">
      <c r="B36" s="9">
        <v>43743</v>
      </c>
      <c r="C36" s="8" t="s">
        <v>7</v>
      </c>
      <c r="D36" s="8">
        <v>9372652</v>
      </c>
      <c r="E36" s="7" t="s">
        <v>48</v>
      </c>
      <c r="F36" t="s">
        <v>1002</v>
      </c>
    </row>
    <row r="37" spans="2:8" ht="30" customHeight="1" x14ac:dyDescent="0.15">
      <c r="B37" s="9">
        <v>43743</v>
      </c>
      <c r="C37" s="5" t="s">
        <v>4</v>
      </c>
      <c r="D37" s="8">
        <v>9429273</v>
      </c>
      <c r="E37" s="7" t="s">
        <v>49</v>
      </c>
      <c r="F37" t="s">
        <v>1002</v>
      </c>
    </row>
    <row r="38" spans="2:8" ht="30" customHeight="1" x14ac:dyDescent="0.15">
      <c r="B38" s="9">
        <v>43743</v>
      </c>
      <c r="C38" s="5" t="s">
        <v>3</v>
      </c>
      <c r="D38" s="8">
        <v>9195690</v>
      </c>
      <c r="E38" s="5" t="s">
        <v>50</v>
      </c>
      <c r="F38" t="s">
        <v>1002</v>
      </c>
    </row>
    <row r="39" spans="2:8" ht="30" customHeight="1" x14ac:dyDescent="0.15">
      <c r="B39" s="9">
        <v>43743</v>
      </c>
      <c r="C39" s="5" t="s">
        <v>4</v>
      </c>
      <c r="D39" s="8">
        <v>9704635</v>
      </c>
      <c r="E39" s="5" t="s">
        <v>51</v>
      </c>
      <c r="F39" t="s">
        <v>1002</v>
      </c>
    </row>
    <row r="40" spans="2:8" ht="30" customHeight="1" x14ac:dyDescent="0.15">
      <c r="B40" s="9">
        <v>43743</v>
      </c>
      <c r="C40" s="5" t="s">
        <v>32</v>
      </c>
      <c r="D40" s="8">
        <v>9183465</v>
      </c>
      <c r="E40" s="5" t="s">
        <v>53</v>
      </c>
      <c r="F40" t="s">
        <v>1002</v>
      </c>
    </row>
    <row r="41" spans="2:8" ht="30" customHeight="1" x14ac:dyDescent="0.15">
      <c r="B41" s="9">
        <v>43744</v>
      </c>
      <c r="C41" s="5" t="s">
        <v>7</v>
      </c>
      <c r="D41" s="8">
        <v>9108843</v>
      </c>
      <c r="E41" s="5" t="s">
        <v>54</v>
      </c>
      <c r="F41" t="s">
        <v>1002</v>
      </c>
    </row>
    <row r="42" spans="2:8" ht="30" customHeight="1" x14ac:dyDescent="0.15">
      <c r="B42" s="9">
        <v>43744</v>
      </c>
      <c r="C42" s="5" t="s">
        <v>7</v>
      </c>
      <c r="D42" s="8">
        <v>9372652</v>
      </c>
      <c r="E42" s="5" t="s">
        <v>48</v>
      </c>
      <c r="F42" t="s">
        <v>1002</v>
      </c>
    </row>
    <row r="43" spans="2:8" ht="30" customHeight="1" x14ac:dyDescent="0.15">
      <c r="B43" s="9">
        <v>43745</v>
      </c>
      <c r="C43" s="5" t="s">
        <v>4</v>
      </c>
      <c r="D43" s="8">
        <v>9572276</v>
      </c>
      <c r="E43" s="5" t="s">
        <v>55</v>
      </c>
      <c r="F43" t="s">
        <v>1002</v>
      </c>
    </row>
    <row r="44" spans="2:8" ht="30" customHeight="1" x14ac:dyDescent="0.15">
      <c r="B44" s="9">
        <v>43746</v>
      </c>
      <c r="C44" s="5" t="s">
        <v>35</v>
      </c>
      <c r="D44" s="8">
        <v>9681857</v>
      </c>
      <c r="E44" s="5" t="s">
        <v>56</v>
      </c>
      <c r="F44" t="s">
        <v>1002</v>
      </c>
    </row>
    <row r="45" spans="2:8" ht="30" customHeight="1" x14ac:dyDescent="0.15">
      <c r="B45" s="9">
        <v>43746</v>
      </c>
      <c r="C45" s="5" t="s">
        <v>4</v>
      </c>
      <c r="D45" s="8">
        <v>9195640</v>
      </c>
      <c r="E45" s="5" t="s">
        <v>58</v>
      </c>
      <c r="F45" t="s">
        <v>1002</v>
      </c>
    </row>
    <row r="46" spans="2:8" ht="30" customHeight="1" x14ac:dyDescent="0.15">
      <c r="B46" s="9">
        <v>43746</v>
      </c>
      <c r="C46" s="5" t="s">
        <v>4</v>
      </c>
      <c r="D46" s="8">
        <v>9353096</v>
      </c>
      <c r="E46" s="5" t="s">
        <v>59</v>
      </c>
      <c r="F46" t="s">
        <v>1002</v>
      </c>
    </row>
    <row r="47" spans="2:8" ht="30" customHeight="1" x14ac:dyDescent="0.15">
      <c r="B47" s="9">
        <v>43746</v>
      </c>
      <c r="C47" s="5" t="s">
        <v>8</v>
      </c>
      <c r="D47" s="8">
        <v>9743265</v>
      </c>
      <c r="E47" s="5" t="s">
        <v>60</v>
      </c>
      <c r="F47" t="s">
        <v>1002</v>
      </c>
    </row>
    <row r="48" spans="2:8" ht="30" customHeight="1" x14ac:dyDescent="0.15">
      <c r="B48" s="9">
        <v>43746</v>
      </c>
      <c r="C48" s="5" t="s">
        <v>57</v>
      </c>
      <c r="D48" s="8">
        <v>9006447</v>
      </c>
      <c r="E48" s="5" t="s">
        <v>61</v>
      </c>
      <c r="F48" t="s">
        <v>1002</v>
      </c>
    </row>
    <row r="49" spans="2:6" ht="30" customHeight="1" x14ac:dyDescent="0.15">
      <c r="B49" s="9">
        <v>43747</v>
      </c>
      <c r="C49" s="5" t="s">
        <v>3</v>
      </c>
      <c r="D49" s="8">
        <v>9016882</v>
      </c>
      <c r="E49" s="5" t="s">
        <v>62</v>
      </c>
      <c r="F49" t="s">
        <v>1002</v>
      </c>
    </row>
    <row r="50" spans="2:6" ht="30" customHeight="1" x14ac:dyDescent="0.15">
      <c r="B50" s="9">
        <v>43747</v>
      </c>
      <c r="C50" s="5" t="s">
        <v>7</v>
      </c>
      <c r="D50" s="8">
        <v>9448877</v>
      </c>
      <c r="E50" s="5" t="s">
        <v>63</v>
      </c>
      <c r="F50" t="s">
        <v>1002</v>
      </c>
    </row>
    <row r="51" spans="2:6" ht="30" customHeight="1" x14ac:dyDescent="0.15">
      <c r="B51" s="9">
        <v>43748</v>
      </c>
      <c r="C51" s="5" t="s">
        <v>4</v>
      </c>
      <c r="D51" s="8">
        <v>9648879</v>
      </c>
      <c r="E51" s="5" t="s">
        <v>64</v>
      </c>
      <c r="F51" t="s">
        <v>1002</v>
      </c>
    </row>
    <row r="52" spans="2:6" ht="30" customHeight="1" x14ac:dyDescent="0.15">
      <c r="B52" s="9">
        <v>43748</v>
      </c>
      <c r="C52" s="5" t="s">
        <v>57</v>
      </c>
      <c r="D52" s="8">
        <v>9412036</v>
      </c>
      <c r="E52" s="5" t="s">
        <v>65</v>
      </c>
      <c r="F52" t="s">
        <v>1002</v>
      </c>
    </row>
    <row r="53" spans="2:6" ht="30" customHeight="1" x14ac:dyDescent="0.15">
      <c r="B53" s="9">
        <v>43748</v>
      </c>
      <c r="C53" s="5" t="s">
        <v>3</v>
      </c>
      <c r="D53" s="8">
        <v>9515010</v>
      </c>
      <c r="E53" s="5" t="s">
        <v>68</v>
      </c>
      <c r="F53" t="s">
        <v>1002</v>
      </c>
    </row>
    <row r="54" spans="2:6" ht="30" customHeight="1" x14ac:dyDescent="0.15">
      <c r="B54" s="9">
        <v>43748</v>
      </c>
      <c r="C54" s="5" t="s">
        <v>3</v>
      </c>
      <c r="D54" s="8">
        <v>9148972</v>
      </c>
      <c r="E54" s="5" t="s">
        <v>69</v>
      </c>
      <c r="F54" t="s">
        <v>1002</v>
      </c>
    </row>
    <row r="55" spans="2:6" ht="30" customHeight="1" x14ac:dyDescent="0.15">
      <c r="B55" s="9">
        <v>43749</v>
      </c>
      <c r="C55" s="5" t="s">
        <v>4</v>
      </c>
      <c r="D55" s="8">
        <v>9440265</v>
      </c>
      <c r="E55" s="5" t="s">
        <v>70</v>
      </c>
      <c r="F55" t="s">
        <v>1002</v>
      </c>
    </row>
    <row r="56" spans="2:6" ht="30" customHeight="1" x14ac:dyDescent="0.15">
      <c r="B56" s="9">
        <v>43749</v>
      </c>
      <c r="C56" s="5" t="s">
        <v>4</v>
      </c>
      <c r="D56" s="8">
        <v>9250373</v>
      </c>
      <c r="E56" s="5" t="s">
        <v>71</v>
      </c>
      <c r="F56" t="s">
        <v>1002</v>
      </c>
    </row>
    <row r="57" spans="2:6" ht="30" customHeight="1" x14ac:dyDescent="0.15">
      <c r="B57" s="9">
        <v>43761</v>
      </c>
      <c r="C57" s="5" t="s">
        <v>3</v>
      </c>
      <c r="D57" s="8">
        <v>9281267</v>
      </c>
      <c r="E57" s="5" t="s">
        <v>73</v>
      </c>
    </row>
    <row r="58" spans="2:6" ht="30" customHeight="1" x14ac:dyDescent="0.15">
      <c r="B58" s="9">
        <v>43762</v>
      </c>
      <c r="C58" s="5" t="s">
        <v>3</v>
      </c>
      <c r="D58" s="16">
        <v>9131096</v>
      </c>
      <c r="E58" s="5" t="s">
        <v>72</v>
      </c>
      <c r="F58" t="s">
        <v>1002</v>
      </c>
    </row>
    <row r="59" spans="2:6" ht="30" customHeight="1" x14ac:dyDescent="0.15">
      <c r="B59" s="9">
        <v>43763</v>
      </c>
      <c r="C59" s="5" t="s">
        <v>4</v>
      </c>
      <c r="D59" s="16">
        <v>9494280</v>
      </c>
      <c r="E59" s="5" t="s">
        <v>74</v>
      </c>
      <c r="F59" t="s">
        <v>1002</v>
      </c>
    </row>
    <row r="60" spans="2:6" ht="30" customHeight="1" x14ac:dyDescent="0.15">
      <c r="B60" s="9">
        <v>43764</v>
      </c>
      <c r="C60" s="5" t="s">
        <v>3</v>
      </c>
      <c r="D60" s="16">
        <v>9199696</v>
      </c>
      <c r="E60" s="5" t="s">
        <v>75</v>
      </c>
    </row>
    <row r="61" spans="2:6" ht="30" customHeight="1" x14ac:dyDescent="0.15">
      <c r="B61" s="9">
        <v>43765</v>
      </c>
      <c r="C61" s="5" t="s">
        <v>4</v>
      </c>
      <c r="D61" s="16">
        <v>9119579</v>
      </c>
      <c r="E61" s="5" t="s">
        <v>76</v>
      </c>
    </row>
    <row r="62" spans="2:6" ht="30" customHeight="1" x14ac:dyDescent="0.15">
      <c r="B62" s="9">
        <v>43767</v>
      </c>
      <c r="C62" s="5" t="s">
        <v>3</v>
      </c>
      <c r="D62" s="16">
        <v>9577991</v>
      </c>
      <c r="E62" s="7" t="s">
        <v>77</v>
      </c>
      <c r="F62" t="s">
        <v>1002</v>
      </c>
    </row>
    <row r="63" spans="2:6" ht="30" customHeight="1" x14ac:dyDescent="0.15">
      <c r="B63" s="9">
        <v>43767</v>
      </c>
      <c r="C63" s="5" t="s">
        <v>4</v>
      </c>
      <c r="D63" s="16">
        <v>9782687</v>
      </c>
      <c r="E63" s="5" t="s">
        <v>78</v>
      </c>
      <c r="F63" t="s">
        <v>1002</v>
      </c>
    </row>
    <row r="64" spans="2:6" ht="30" customHeight="1" x14ac:dyDescent="0.15">
      <c r="B64" s="9">
        <v>43767</v>
      </c>
      <c r="C64" s="5" t="s">
        <v>4</v>
      </c>
      <c r="D64" s="16">
        <v>9000000</v>
      </c>
      <c r="E64" s="5" t="s">
        <v>79</v>
      </c>
    </row>
    <row r="65" spans="2:6" ht="30" customHeight="1" x14ac:dyDescent="0.15">
      <c r="B65" s="14" t="s">
        <v>81</v>
      </c>
      <c r="C65" s="5"/>
      <c r="D65" s="8"/>
      <c r="E65" s="5"/>
    </row>
    <row r="66" spans="2:6" ht="30" customHeight="1" x14ac:dyDescent="0.15">
      <c r="B66" s="9">
        <v>43772</v>
      </c>
      <c r="C66" s="5" t="s">
        <v>37</v>
      </c>
      <c r="D66" s="16">
        <v>9434541</v>
      </c>
      <c r="E66" s="5" t="s">
        <v>80</v>
      </c>
    </row>
    <row r="67" spans="2:6" ht="30" customHeight="1" x14ac:dyDescent="0.15">
      <c r="B67" s="9">
        <v>43779</v>
      </c>
      <c r="C67" s="5" t="s">
        <v>4</v>
      </c>
      <c r="D67" s="16">
        <v>9197533</v>
      </c>
      <c r="E67" s="5" t="s">
        <v>83</v>
      </c>
      <c r="F67" t="s">
        <v>1002</v>
      </c>
    </row>
    <row r="68" spans="2:6" ht="30" customHeight="1" x14ac:dyDescent="0.15">
      <c r="B68" s="9">
        <v>43782</v>
      </c>
      <c r="C68" s="5" t="s">
        <v>4</v>
      </c>
      <c r="D68" s="16">
        <v>9632208</v>
      </c>
      <c r="E68" s="5" t="s">
        <v>84</v>
      </c>
    </row>
    <row r="69" spans="2:6" ht="30" customHeight="1" x14ac:dyDescent="0.15">
      <c r="B69" s="9">
        <v>43782</v>
      </c>
      <c r="C69" s="5" t="s">
        <v>3</v>
      </c>
      <c r="D69" s="16">
        <v>9606039</v>
      </c>
      <c r="E69" s="5" t="s">
        <v>85</v>
      </c>
    </row>
    <row r="70" spans="2:6" ht="30" customHeight="1" x14ac:dyDescent="0.15">
      <c r="B70" s="9">
        <v>43783</v>
      </c>
      <c r="C70" s="5" t="s">
        <v>39</v>
      </c>
      <c r="D70" s="16">
        <v>9354909</v>
      </c>
      <c r="E70" s="5" t="s">
        <v>86</v>
      </c>
    </row>
    <row r="71" spans="2:6" ht="30" customHeight="1" x14ac:dyDescent="0.15">
      <c r="B71" s="9">
        <v>43784</v>
      </c>
      <c r="C71" s="5" t="s">
        <v>4</v>
      </c>
      <c r="D71" s="16">
        <v>6547881</v>
      </c>
      <c r="E71" s="5" t="s">
        <v>87</v>
      </c>
    </row>
    <row r="72" spans="2:6" ht="30" customHeight="1" x14ac:dyDescent="0.15">
      <c r="B72" s="9">
        <v>43784</v>
      </c>
      <c r="C72" s="5" t="s">
        <v>3</v>
      </c>
      <c r="D72" s="16">
        <v>9355446</v>
      </c>
      <c r="E72" s="5" t="s">
        <v>88</v>
      </c>
    </row>
    <row r="73" spans="2:6" ht="30" customHeight="1" x14ac:dyDescent="0.15">
      <c r="B73" s="9">
        <v>43786</v>
      </c>
      <c r="C73" s="5" t="s">
        <v>32</v>
      </c>
      <c r="D73" s="16">
        <v>9522001</v>
      </c>
      <c r="E73" s="5" t="s">
        <v>89</v>
      </c>
    </row>
    <row r="74" spans="2:6" ht="30" customHeight="1" x14ac:dyDescent="0.15">
      <c r="B74" s="9">
        <v>43787</v>
      </c>
      <c r="C74" s="5" t="s">
        <v>3</v>
      </c>
      <c r="D74" s="16">
        <v>9393668</v>
      </c>
      <c r="E74" s="5" t="s">
        <v>90</v>
      </c>
      <c r="F74" t="s">
        <v>1002</v>
      </c>
    </row>
    <row r="75" spans="2:6" ht="30" customHeight="1" x14ac:dyDescent="0.15">
      <c r="B75" s="9">
        <v>43792</v>
      </c>
      <c r="C75" s="5" t="s">
        <v>93</v>
      </c>
      <c r="D75" s="16">
        <v>9309423</v>
      </c>
      <c r="E75" s="5" t="s">
        <v>92</v>
      </c>
      <c r="F75" t="s">
        <v>1002</v>
      </c>
    </row>
    <row r="76" spans="2:6" ht="30" customHeight="1" x14ac:dyDescent="0.15">
      <c r="B76" s="9">
        <v>43792</v>
      </c>
      <c r="C76" s="5" t="s">
        <v>3</v>
      </c>
      <c r="D76" s="16">
        <v>9349186</v>
      </c>
      <c r="E76" s="5" t="s">
        <v>41</v>
      </c>
      <c r="F76" t="s">
        <v>1002</v>
      </c>
    </row>
    <row r="77" spans="2:6" ht="30" customHeight="1" x14ac:dyDescent="0.15">
      <c r="B77" s="9">
        <v>43793</v>
      </c>
      <c r="C77" s="5" t="s">
        <v>4</v>
      </c>
      <c r="D77" s="16">
        <v>9341732</v>
      </c>
      <c r="E77" s="5" t="s">
        <v>94</v>
      </c>
    </row>
    <row r="78" spans="2:6" ht="30" customHeight="1" x14ac:dyDescent="0.15">
      <c r="B78" s="9">
        <v>43793</v>
      </c>
      <c r="C78" s="5" t="s">
        <v>4</v>
      </c>
      <c r="D78" s="16">
        <v>9349564</v>
      </c>
      <c r="E78" s="5" t="s">
        <v>95</v>
      </c>
    </row>
    <row r="79" spans="2:6" ht="30" customHeight="1" x14ac:dyDescent="0.15">
      <c r="B79" s="9">
        <v>43763</v>
      </c>
      <c r="C79" s="5" t="s">
        <v>32</v>
      </c>
      <c r="D79" s="16">
        <v>9039092</v>
      </c>
      <c r="E79" s="5" t="s">
        <v>82</v>
      </c>
    </row>
    <row r="80" spans="2:6" ht="30" customHeight="1" x14ac:dyDescent="0.15">
      <c r="B80" s="14" t="s">
        <v>96</v>
      </c>
      <c r="C80" s="5"/>
      <c r="D80" s="8"/>
      <c r="E80" s="5"/>
    </row>
    <row r="81" spans="2:5" ht="30" customHeight="1" x14ac:dyDescent="0.15">
      <c r="B81" s="9">
        <v>43802</v>
      </c>
      <c r="C81" s="5" t="s">
        <v>4</v>
      </c>
      <c r="D81" s="16">
        <v>9521851</v>
      </c>
      <c r="E81" s="5" t="s">
        <v>97</v>
      </c>
    </row>
    <row r="82" spans="2:5" ht="30" customHeight="1" x14ac:dyDescent="0.15">
      <c r="B82" s="9">
        <v>43803</v>
      </c>
      <c r="C82" s="5" t="s">
        <v>3</v>
      </c>
      <c r="D82" s="16">
        <v>9772577</v>
      </c>
      <c r="E82" s="5" t="s">
        <v>98</v>
      </c>
    </row>
    <row r="83" spans="2:5" ht="30" customHeight="1" x14ac:dyDescent="0.15">
      <c r="B83" s="9">
        <v>43804</v>
      </c>
      <c r="C83" s="5" t="s">
        <v>4</v>
      </c>
      <c r="D83" s="16">
        <v>9231248</v>
      </c>
      <c r="E83" s="5" t="s">
        <v>100</v>
      </c>
    </row>
    <row r="84" spans="2:5" ht="30" customHeight="1" x14ac:dyDescent="0.15">
      <c r="B84" s="9">
        <v>43807</v>
      </c>
      <c r="C84" s="5" t="s">
        <v>32</v>
      </c>
      <c r="D84" s="18">
        <v>9466219</v>
      </c>
      <c r="E84" s="5" t="s">
        <v>102</v>
      </c>
    </row>
    <row r="85" spans="2:5" ht="30" customHeight="1" x14ac:dyDescent="0.15">
      <c r="B85" s="9">
        <v>43808</v>
      </c>
      <c r="C85" s="5" t="s">
        <v>3</v>
      </c>
      <c r="D85" s="16">
        <v>9609902</v>
      </c>
      <c r="E85" s="5" t="s">
        <v>103</v>
      </c>
    </row>
    <row r="86" spans="2:5" ht="30" customHeight="1" x14ac:dyDescent="0.15">
      <c r="B86" s="9">
        <v>43810</v>
      </c>
      <c r="C86" s="5" t="s">
        <v>37</v>
      </c>
      <c r="D86" s="16">
        <v>311055200</v>
      </c>
      <c r="E86" s="5" t="s">
        <v>104</v>
      </c>
    </row>
    <row r="87" spans="2:5" ht="30" customHeight="1" x14ac:dyDescent="0.15">
      <c r="B87" s="9">
        <v>43817</v>
      </c>
      <c r="C87" s="5" t="s">
        <v>4</v>
      </c>
      <c r="D87" s="16">
        <v>9210074</v>
      </c>
      <c r="E87" s="7" t="s">
        <v>105</v>
      </c>
    </row>
    <row r="88" spans="2:5" ht="30" customHeight="1" x14ac:dyDescent="0.15">
      <c r="B88" s="9">
        <v>43818</v>
      </c>
      <c r="C88" s="5" t="s">
        <v>35</v>
      </c>
      <c r="D88" s="8">
        <v>9327396</v>
      </c>
      <c r="E88" s="7" t="s">
        <v>106</v>
      </c>
    </row>
    <row r="89" spans="2:5" ht="30" customHeight="1" x14ac:dyDescent="0.15">
      <c r="B89" s="9">
        <v>43818</v>
      </c>
      <c r="C89" s="5" t="s">
        <v>3</v>
      </c>
      <c r="D89" s="16">
        <v>9281267</v>
      </c>
      <c r="E89" s="7" t="s">
        <v>107</v>
      </c>
    </row>
    <row r="90" spans="2:5" ht="30" customHeight="1" x14ac:dyDescent="0.15">
      <c r="B90" s="9">
        <v>43820</v>
      </c>
      <c r="C90" s="5" t="s">
        <v>3</v>
      </c>
      <c r="D90" s="8">
        <v>9298416</v>
      </c>
      <c r="E90" s="7" t="s">
        <v>108</v>
      </c>
    </row>
    <row r="91" spans="2:5" ht="30" customHeight="1" x14ac:dyDescent="0.15">
      <c r="B91" s="9">
        <v>43822</v>
      </c>
      <c r="C91" s="5" t="s">
        <v>32</v>
      </c>
      <c r="D91" s="8">
        <v>9393668</v>
      </c>
      <c r="E91" s="8" t="s">
        <v>90</v>
      </c>
    </row>
    <row r="92" spans="2:5" ht="30" customHeight="1" x14ac:dyDescent="0.15">
      <c r="B92" s="9">
        <v>43823</v>
      </c>
      <c r="C92" s="5" t="s">
        <v>32</v>
      </c>
      <c r="D92" s="8">
        <v>9556301</v>
      </c>
      <c r="E92" s="8" t="s">
        <v>110</v>
      </c>
    </row>
    <row r="93" spans="2:5" ht="30" customHeight="1" x14ac:dyDescent="0.15">
      <c r="B93" s="9">
        <v>43823</v>
      </c>
      <c r="C93" s="5" t="s">
        <v>3</v>
      </c>
      <c r="D93" s="8">
        <v>9298416</v>
      </c>
      <c r="E93" s="8" t="s">
        <v>108</v>
      </c>
    </row>
    <row r="94" spans="2:5" ht="30" customHeight="1" x14ac:dyDescent="0.15">
      <c r="B94" s="9">
        <v>43825</v>
      </c>
      <c r="C94" s="5" t="s">
        <v>4</v>
      </c>
      <c r="D94" s="8">
        <v>9399739</v>
      </c>
      <c r="E94" s="7" t="s">
        <v>111</v>
      </c>
    </row>
    <row r="95" spans="2:5" ht="30" customHeight="1" x14ac:dyDescent="0.15">
      <c r="B95" s="9">
        <v>43826</v>
      </c>
      <c r="C95" s="5" t="s">
        <v>4</v>
      </c>
      <c r="D95" s="8">
        <v>9190078</v>
      </c>
      <c r="E95" s="5" t="s">
        <v>113</v>
      </c>
    </row>
    <row r="96" spans="2:5" ht="30" customHeight="1" x14ac:dyDescent="0.15">
      <c r="B96" s="9">
        <v>43827</v>
      </c>
      <c r="C96" s="5" t="s">
        <v>32</v>
      </c>
      <c r="D96" s="16">
        <v>9199787</v>
      </c>
      <c r="E96" s="5" t="s">
        <v>114</v>
      </c>
    </row>
    <row r="97" spans="2:10" ht="30" customHeight="1" x14ac:dyDescent="0.15">
      <c r="B97" s="9">
        <v>43827</v>
      </c>
      <c r="C97" s="5" t="s">
        <v>35</v>
      </c>
      <c r="D97" s="16">
        <v>9699505</v>
      </c>
      <c r="E97" s="5" t="s">
        <v>115</v>
      </c>
    </row>
    <row r="98" spans="2:10" ht="30" customHeight="1" x14ac:dyDescent="0.15">
      <c r="B98" s="9">
        <v>43827</v>
      </c>
      <c r="C98" s="5" t="s">
        <v>40</v>
      </c>
      <c r="D98" s="16">
        <v>9741700</v>
      </c>
      <c r="E98" s="5" t="s">
        <v>116</v>
      </c>
      <c r="J98" t="s">
        <v>925</v>
      </c>
    </row>
    <row r="99" spans="2:10" ht="30" customHeight="1" x14ac:dyDescent="0.15">
      <c r="B99" s="9">
        <v>43829</v>
      </c>
      <c r="C99" s="5" t="s">
        <v>3</v>
      </c>
      <c r="D99" s="16">
        <v>9681168</v>
      </c>
      <c r="E99" s="5" t="s">
        <v>118</v>
      </c>
    </row>
    <row r="100" spans="2:10" ht="30" customHeight="1" x14ac:dyDescent="0.15">
      <c r="B100" s="9">
        <v>43830</v>
      </c>
      <c r="C100" s="5" t="s">
        <v>3</v>
      </c>
      <c r="D100" s="16">
        <v>9137193</v>
      </c>
      <c r="E100" s="5" t="s">
        <v>119</v>
      </c>
    </row>
    <row r="101" spans="2:10" ht="30" customHeight="1" x14ac:dyDescent="0.15">
      <c r="B101" s="9">
        <v>43830</v>
      </c>
      <c r="C101" s="5" t="s">
        <v>3</v>
      </c>
      <c r="D101" s="16">
        <v>9414448</v>
      </c>
      <c r="E101" s="5" t="s">
        <v>120</v>
      </c>
    </row>
    <row r="102" spans="2:10" ht="30" customHeight="1" x14ac:dyDescent="0.15">
      <c r="B102" s="9"/>
      <c r="C102" s="5"/>
      <c r="D102" s="8"/>
      <c r="E102" s="5"/>
    </row>
    <row r="103" spans="2:10" ht="30" customHeight="1" x14ac:dyDescent="0.15">
      <c r="B103" s="9"/>
      <c r="C103" s="5"/>
      <c r="D103" s="8"/>
    </row>
    <row r="104" spans="2:10" ht="30" customHeight="1" x14ac:dyDescent="0.15">
      <c r="B104" s="9"/>
      <c r="C104" s="5"/>
      <c r="D104" s="8"/>
    </row>
    <row r="105" spans="2:10" ht="30" customHeight="1" x14ac:dyDescent="0.15">
      <c r="B105" s="9"/>
      <c r="C105" s="5"/>
      <c r="D105" s="8"/>
    </row>
    <row r="106" spans="2:10" ht="30" customHeight="1" x14ac:dyDescent="0.15">
      <c r="B106" s="9"/>
      <c r="C106" s="5"/>
      <c r="D106" s="8"/>
    </row>
    <row r="107" spans="2:10" ht="30" customHeight="1" x14ac:dyDescent="0.15">
      <c r="B107" s="9"/>
      <c r="C107" s="5"/>
      <c r="D107" s="8"/>
    </row>
    <row r="108" spans="2:10" ht="30" customHeight="1" x14ac:dyDescent="0.15">
      <c r="B108" s="9"/>
      <c r="C108" s="5"/>
      <c r="D108" s="8"/>
    </row>
    <row r="109" spans="2:10" ht="30" customHeight="1" x14ac:dyDescent="0.15">
      <c r="B109" s="9"/>
      <c r="C109" s="5"/>
      <c r="D109" s="5"/>
    </row>
    <row r="110" spans="2:10" ht="30" customHeight="1" x14ac:dyDescent="0.15">
      <c r="B110" s="9"/>
      <c r="C110" s="5"/>
      <c r="D110" s="5"/>
    </row>
    <row r="111" spans="2:10" ht="30" customHeight="1" x14ac:dyDescent="0.15">
      <c r="B111" s="9"/>
      <c r="C111" s="5"/>
      <c r="D111" s="5"/>
    </row>
    <row r="112" spans="2:10" ht="30" customHeight="1" x14ac:dyDescent="0.15">
      <c r="B112" s="9"/>
      <c r="C112" s="5"/>
      <c r="D112" s="5"/>
    </row>
    <row r="113" spans="2:4" ht="30" customHeight="1" x14ac:dyDescent="0.15">
      <c r="B113" s="9"/>
      <c r="C113" s="5"/>
      <c r="D113" s="5"/>
    </row>
    <row r="114" spans="2:4" ht="30" customHeight="1" x14ac:dyDescent="0.15">
      <c r="B114" s="9"/>
      <c r="C114" s="5"/>
      <c r="D114" s="5"/>
    </row>
    <row r="115" spans="2:4" ht="30" customHeight="1" x14ac:dyDescent="0.15">
      <c r="B115" s="9"/>
      <c r="C115" s="5"/>
      <c r="D115" s="5"/>
    </row>
    <row r="116" spans="2:4" ht="30" customHeight="1" x14ac:dyDescent="0.15">
      <c r="B116" s="9"/>
      <c r="C116" s="5"/>
      <c r="D116" s="5"/>
    </row>
    <row r="117" spans="2:4" ht="30" customHeight="1" x14ac:dyDescent="0.15">
      <c r="B117" s="9"/>
      <c r="C117" s="5"/>
      <c r="D117" s="5"/>
    </row>
    <row r="118" spans="2:4" ht="30" customHeight="1" x14ac:dyDescent="0.15">
      <c r="B118" s="9"/>
      <c r="C118" s="5"/>
      <c r="D118" s="5"/>
    </row>
    <row r="119" spans="2:4" ht="30" customHeight="1" x14ac:dyDescent="0.15">
      <c r="B119" s="9"/>
      <c r="C119" s="5"/>
      <c r="D119" s="5"/>
    </row>
    <row r="120" spans="2:4" ht="30" customHeight="1" x14ac:dyDescent="0.15">
      <c r="B120" s="9"/>
      <c r="C120" s="5"/>
      <c r="D120" s="5"/>
    </row>
    <row r="121" spans="2:4" ht="30" customHeight="1" x14ac:dyDescent="0.15">
      <c r="B121" s="9"/>
      <c r="C121" s="5"/>
      <c r="D121" s="5"/>
    </row>
    <row r="122" spans="2:4" ht="30" customHeight="1" x14ac:dyDescent="0.15">
      <c r="B122" s="9"/>
      <c r="C122" s="5"/>
      <c r="D122" s="5"/>
    </row>
    <row r="123" spans="2:4" ht="30" customHeight="1" x14ac:dyDescent="0.15">
      <c r="B123" s="9"/>
      <c r="C123" s="5"/>
      <c r="D123" s="5"/>
    </row>
    <row r="124" spans="2:4" ht="30" customHeight="1" x14ac:dyDescent="0.15">
      <c r="B124" s="9"/>
      <c r="C124" s="5"/>
      <c r="D124" s="5"/>
    </row>
    <row r="125" spans="2:4" ht="30" customHeight="1" x14ac:dyDescent="0.15">
      <c r="B125" s="9"/>
      <c r="C125" s="5"/>
      <c r="D125" s="5"/>
    </row>
    <row r="126" spans="2:4" ht="30" customHeight="1" x14ac:dyDescent="0.15">
      <c r="B126" s="9"/>
      <c r="C126" s="5"/>
      <c r="D126" s="5"/>
    </row>
    <row r="127" spans="2:4" ht="30" customHeight="1" x14ac:dyDescent="0.15">
      <c r="B127" s="9"/>
      <c r="C127" s="5"/>
      <c r="D127" s="5"/>
    </row>
    <row r="128" spans="2:4" ht="30" customHeight="1" x14ac:dyDescent="0.15">
      <c r="B128" s="9"/>
      <c r="C128" s="5"/>
      <c r="D128" s="5"/>
    </row>
    <row r="129" spans="2:4" ht="30" customHeight="1" x14ac:dyDescent="0.15">
      <c r="B129" s="9"/>
      <c r="C129" s="5"/>
      <c r="D129" s="5"/>
    </row>
    <row r="130" spans="2:4" ht="30" customHeight="1" x14ac:dyDescent="0.15">
      <c r="B130" s="9"/>
      <c r="C130" s="5"/>
      <c r="D130" s="5"/>
    </row>
    <row r="131" spans="2:4" ht="30" customHeight="1" x14ac:dyDescent="0.15">
      <c r="B131" s="9"/>
      <c r="C131" s="5"/>
      <c r="D131" s="5"/>
    </row>
    <row r="132" spans="2:4" ht="30" customHeight="1" x14ac:dyDescent="0.15">
      <c r="B132" s="9"/>
      <c r="C132" s="5"/>
      <c r="D132" s="5"/>
    </row>
    <row r="133" spans="2:4" ht="30" customHeight="1" x14ac:dyDescent="0.15">
      <c r="B133" s="9"/>
      <c r="C133" s="5"/>
      <c r="D133" s="5"/>
    </row>
    <row r="134" spans="2:4" ht="30" customHeight="1" x14ac:dyDescent="0.15">
      <c r="B134" s="9"/>
      <c r="C134" s="5"/>
      <c r="D134" s="5"/>
    </row>
    <row r="135" spans="2:4" ht="30" customHeight="1" x14ac:dyDescent="0.15">
      <c r="B135" s="9"/>
      <c r="C135" s="5"/>
      <c r="D135" s="5"/>
    </row>
    <row r="136" spans="2:4" ht="30" customHeight="1" x14ac:dyDescent="0.15">
      <c r="B136" s="9"/>
      <c r="C136" s="5"/>
      <c r="D136" s="5"/>
    </row>
    <row r="137" spans="2:4" ht="30" customHeight="1" x14ac:dyDescent="0.15">
      <c r="B137" s="9"/>
      <c r="C137" s="5"/>
      <c r="D137" s="5"/>
    </row>
    <row r="138" spans="2:4" ht="30" customHeight="1" x14ac:dyDescent="0.15">
      <c r="B138" s="9"/>
      <c r="C138" s="5"/>
      <c r="D138" s="5"/>
    </row>
    <row r="139" spans="2:4" ht="30" customHeight="1" x14ac:dyDescent="0.15">
      <c r="B139" s="9"/>
      <c r="C139" s="5"/>
      <c r="D139" s="5"/>
    </row>
    <row r="140" spans="2:4" ht="30" customHeight="1" x14ac:dyDescent="0.15">
      <c r="B140" s="9"/>
      <c r="C140" s="5"/>
      <c r="D140" s="5"/>
    </row>
    <row r="141" spans="2:4" ht="30" customHeight="1" x14ac:dyDescent="0.15">
      <c r="B141" s="9"/>
      <c r="C141" s="5"/>
      <c r="D141" s="5"/>
    </row>
    <row r="142" spans="2:4" ht="30" customHeight="1" x14ac:dyDescent="0.15">
      <c r="B142" s="9"/>
      <c r="C142" s="5"/>
      <c r="D142" s="5"/>
    </row>
    <row r="143" spans="2:4" ht="30" customHeight="1" x14ac:dyDescent="0.15">
      <c r="B143" s="9"/>
      <c r="C143" s="5"/>
      <c r="D143" s="5"/>
    </row>
    <row r="144" spans="2:4" ht="30" customHeight="1" x14ac:dyDescent="0.15">
      <c r="B144" s="9"/>
      <c r="C144" s="5"/>
      <c r="D144" s="5"/>
    </row>
    <row r="145" spans="2:4" ht="30" customHeight="1" x14ac:dyDescent="0.15">
      <c r="B145" s="9"/>
      <c r="C145" s="5"/>
      <c r="D145" s="5"/>
    </row>
    <row r="146" spans="2:4" ht="30" customHeight="1" x14ac:dyDescent="0.15">
      <c r="B146" s="9"/>
      <c r="C146" s="5"/>
      <c r="D146" s="5"/>
    </row>
    <row r="147" spans="2:4" ht="30" customHeight="1" x14ac:dyDescent="0.15">
      <c r="B147" s="9"/>
      <c r="C147" s="5"/>
      <c r="D147" s="5"/>
    </row>
    <row r="148" spans="2:4" ht="30" customHeight="1" x14ac:dyDescent="0.15">
      <c r="B148" s="9"/>
      <c r="C148" s="5"/>
      <c r="D148" s="5"/>
    </row>
    <row r="149" spans="2:4" ht="30" customHeight="1" x14ac:dyDescent="0.15">
      <c r="B149" s="9"/>
      <c r="C149" s="5"/>
      <c r="D149" s="5"/>
    </row>
    <row r="150" spans="2:4" ht="30" customHeight="1" x14ac:dyDescent="0.15">
      <c r="B150" s="9"/>
      <c r="C150" s="5"/>
      <c r="D150" s="5"/>
    </row>
    <row r="151" spans="2:4" ht="30" customHeight="1" x14ac:dyDescent="0.15">
      <c r="B151" s="9"/>
      <c r="C151" s="5"/>
      <c r="D151" s="5"/>
    </row>
    <row r="152" spans="2:4" ht="30" customHeight="1" x14ac:dyDescent="0.15">
      <c r="B152" s="9"/>
      <c r="C152" s="5"/>
      <c r="D152" s="5"/>
    </row>
    <row r="153" spans="2:4" ht="30" customHeight="1" x14ac:dyDescent="0.15">
      <c r="B153" s="9"/>
      <c r="C153" s="5"/>
      <c r="D153" s="5"/>
    </row>
    <row r="154" spans="2:4" ht="30" customHeight="1" x14ac:dyDescent="0.15">
      <c r="B154" s="9"/>
      <c r="C154" s="5"/>
      <c r="D154" s="5"/>
    </row>
    <row r="155" spans="2:4" ht="30" customHeight="1" x14ac:dyDescent="0.15">
      <c r="B155" s="9"/>
      <c r="C155" s="5"/>
      <c r="D155" s="5"/>
    </row>
    <row r="156" spans="2:4" ht="30" customHeight="1" x14ac:dyDescent="0.15">
      <c r="B156" s="9"/>
      <c r="C156" s="5"/>
      <c r="D156" s="5"/>
    </row>
    <row r="157" spans="2:4" ht="30" customHeight="1" x14ac:dyDescent="0.15">
      <c r="B157" s="9"/>
      <c r="C157" s="5"/>
      <c r="D157" s="5"/>
    </row>
    <row r="158" spans="2:4" ht="30" customHeight="1" x14ac:dyDescent="0.15">
      <c r="B158" s="9"/>
      <c r="C158" s="5"/>
      <c r="D158" s="5"/>
    </row>
    <row r="159" spans="2:4" ht="30" customHeight="1" x14ac:dyDescent="0.15">
      <c r="B159" s="9"/>
      <c r="C159" s="5"/>
      <c r="D159" s="5"/>
    </row>
    <row r="160" spans="2:4" ht="30" customHeight="1" x14ac:dyDescent="0.15">
      <c r="B160" s="9"/>
      <c r="C160" s="5"/>
      <c r="D160" s="5"/>
    </row>
    <row r="161" spans="2:4" ht="30" customHeight="1" x14ac:dyDescent="0.15">
      <c r="B161" s="9"/>
      <c r="C161" s="5"/>
      <c r="D161" s="5"/>
    </row>
    <row r="162" spans="2:4" ht="30" customHeight="1" x14ac:dyDescent="0.15">
      <c r="B162" s="9"/>
      <c r="C162" s="5"/>
      <c r="D162" s="5"/>
    </row>
    <row r="163" spans="2:4" ht="30" customHeight="1" x14ac:dyDescent="0.15">
      <c r="B163" s="9"/>
      <c r="C163" s="5"/>
      <c r="D163" s="5"/>
    </row>
    <row r="164" spans="2:4" ht="30" customHeight="1" x14ac:dyDescent="0.15">
      <c r="B164" s="9"/>
      <c r="C164" s="5"/>
      <c r="D164" s="5"/>
    </row>
    <row r="165" spans="2:4" ht="30" customHeight="1" x14ac:dyDescent="0.15">
      <c r="B165" s="9"/>
      <c r="C165" s="5"/>
      <c r="D165" s="5"/>
    </row>
    <row r="166" spans="2:4" ht="30" customHeight="1" x14ac:dyDescent="0.15">
      <c r="B166" s="9"/>
      <c r="C166" s="5"/>
      <c r="D166" s="5"/>
    </row>
    <row r="167" spans="2:4" ht="30" customHeight="1" x14ac:dyDescent="0.15">
      <c r="B167" s="9"/>
      <c r="C167" s="5"/>
      <c r="D167" s="5"/>
    </row>
    <row r="168" spans="2:4" ht="30" customHeight="1" x14ac:dyDescent="0.15">
      <c r="B168" s="9"/>
      <c r="C168" s="5"/>
      <c r="D168" s="5"/>
    </row>
    <row r="169" spans="2:4" ht="30" customHeight="1" x14ac:dyDescent="0.15">
      <c r="B169" s="9"/>
      <c r="C169" s="5"/>
      <c r="D169" s="5"/>
    </row>
    <row r="170" spans="2:4" ht="30" customHeight="1" x14ac:dyDescent="0.15">
      <c r="B170" s="9"/>
      <c r="C170" s="5"/>
      <c r="D170" s="5"/>
    </row>
    <row r="171" spans="2:4" ht="30" customHeight="1" x14ac:dyDescent="0.15">
      <c r="B171" s="9"/>
      <c r="C171" s="5"/>
      <c r="D171" s="5"/>
    </row>
    <row r="172" spans="2:4" ht="30" customHeight="1" x14ac:dyDescent="0.15">
      <c r="B172" s="3"/>
      <c r="C172" s="5"/>
      <c r="D172" s="5"/>
    </row>
    <row r="173" spans="2:4" ht="30" customHeight="1" x14ac:dyDescent="0.15">
      <c r="B173" s="3"/>
      <c r="C173" s="5"/>
      <c r="D173" s="5"/>
    </row>
    <row r="174" spans="2:4" ht="30" customHeight="1" x14ac:dyDescent="0.15">
      <c r="B174" s="3"/>
      <c r="C174" s="5"/>
      <c r="D174" s="5"/>
    </row>
    <row r="175" spans="2:4" ht="30" customHeight="1" x14ac:dyDescent="0.15">
      <c r="B175" s="3"/>
      <c r="C175" s="5"/>
      <c r="D175" s="5"/>
    </row>
    <row r="176" spans="2:4" ht="30" customHeight="1" x14ac:dyDescent="0.15">
      <c r="B176" s="3"/>
      <c r="C176" s="5"/>
      <c r="D176" s="5"/>
    </row>
    <row r="177" spans="2:4" ht="30" customHeight="1" x14ac:dyDescent="0.15">
      <c r="B177" s="3"/>
      <c r="C177" s="5"/>
      <c r="D177" s="5"/>
    </row>
    <row r="178" spans="2:4" ht="30" customHeight="1" x14ac:dyDescent="0.15">
      <c r="B178" s="3"/>
      <c r="C178" s="5"/>
      <c r="D178" s="5"/>
    </row>
    <row r="179" spans="2:4" ht="30" customHeight="1" x14ac:dyDescent="0.15">
      <c r="B179" s="3"/>
      <c r="C179" s="5"/>
      <c r="D179" s="5"/>
    </row>
    <row r="180" spans="2:4" ht="30" customHeight="1" x14ac:dyDescent="0.15">
      <c r="B180" s="3"/>
      <c r="C180" s="5"/>
      <c r="D180" s="5"/>
    </row>
    <row r="181" spans="2:4" ht="30" customHeight="1" x14ac:dyDescent="0.15">
      <c r="B181" s="3"/>
      <c r="C181" s="5"/>
      <c r="D181" s="5"/>
    </row>
    <row r="182" spans="2:4" ht="30" customHeight="1" x14ac:dyDescent="0.15">
      <c r="B182" s="3"/>
      <c r="C182" s="5"/>
      <c r="D182" s="5"/>
    </row>
    <row r="183" spans="2:4" ht="30" customHeight="1" x14ac:dyDescent="0.15">
      <c r="B183" s="3"/>
      <c r="C183" s="5"/>
      <c r="D183" s="5"/>
    </row>
    <row r="184" spans="2:4" ht="30" customHeight="1" x14ac:dyDescent="0.15">
      <c r="B184" s="3"/>
      <c r="C184" s="5"/>
      <c r="D184" s="5"/>
    </row>
    <row r="185" spans="2:4" ht="30" customHeight="1" x14ac:dyDescent="0.15">
      <c r="B185" s="3"/>
      <c r="C185" s="5"/>
      <c r="D185" s="5"/>
    </row>
    <row r="186" spans="2:4" ht="30" customHeight="1" x14ac:dyDescent="0.15">
      <c r="B186" s="3"/>
      <c r="C186" s="5"/>
      <c r="D186" s="5"/>
    </row>
    <row r="187" spans="2:4" ht="30" customHeight="1" x14ac:dyDescent="0.15">
      <c r="B187" s="3"/>
      <c r="C187" s="5"/>
      <c r="D187" s="5"/>
    </row>
    <row r="188" spans="2:4" ht="30" customHeight="1" x14ac:dyDescent="0.15">
      <c r="B188" s="3"/>
      <c r="C188" s="5"/>
      <c r="D188" s="5"/>
    </row>
    <row r="189" spans="2:4" ht="30" customHeight="1" x14ac:dyDescent="0.15">
      <c r="B189" s="3"/>
      <c r="C189" s="5"/>
      <c r="D189" s="5"/>
    </row>
    <row r="190" spans="2:4" ht="30" customHeight="1" x14ac:dyDescent="0.15">
      <c r="B190" s="3"/>
      <c r="C190" s="5"/>
      <c r="D190" s="5"/>
    </row>
    <row r="191" spans="2:4" ht="30" customHeight="1" x14ac:dyDescent="0.15">
      <c r="B191" s="3"/>
      <c r="C191" s="5"/>
      <c r="D191" s="5"/>
    </row>
    <row r="192" spans="2:4" ht="30" customHeight="1" x14ac:dyDescent="0.15">
      <c r="B192" s="3"/>
      <c r="C192" s="5"/>
      <c r="D192" s="5"/>
    </row>
    <row r="193" spans="2:4" ht="30" customHeight="1" x14ac:dyDescent="0.15">
      <c r="B193" s="3"/>
      <c r="C193" s="5"/>
      <c r="D193" s="5"/>
    </row>
    <row r="194" spans="2:4" ht="30" customHeight="1" x14ac:dyDescent="0.15">
      <c r="B194" s="3"/>
      <c r="C194" s="5"/>
      <c r="D194" s="5"/>
    </row>
    <row r="195" spans="2:4" ht="30" customHeight="1" x14ac:dyDescent="0.15">
      <c r="B195" s="3"/>
      <c r="C195" s="5"/>
      <c r="D195" s="5"/>
    </row>
    <row r="196" spans="2:4" ht="30" customHeight="1" x14ac:dyDescent="0.15">
      <c r="B196" s="3"/>
      <c r="C196" s="5"/>
      <c r="D196" s="5"/>
    </row>
    <row r="197" spans="2:4" ht="30" customHeight="1" x14ac:dyDescent="0.15">
      <c r="B197" s="3"/>
      <c r="C197" s="5"/>
      <c r="D197" s="5"/>
    </row>
    <row r="198" spans="2:4" ht="30" customHeight="1" x14ac:dyDescent="0.15">
      <c r="B198" s="3"/>
      <c r="C198" s="5"/>
      <c r="D198" s="5"/>
    </row>
    <row r="199" spans="2:4" ht="30" customHeight="1" x14ac:dyDescent="0.15">
      <c r="B199" s="3"/>
      <c r="C199" s="5"/>
      <c r="D199" s="5"/>
    </row>
    <row r="200" spans="2:4" ht="30" customHeight="1" x14ac:dyDescent="0.15">
      <c r="B200" s="3"/>
      <c r="C200" s="5"/>
      <c r="D200" s="5"/>
    </row>
    <row r="201" spans="2:4" ht="30" customHeight="1" x14ac:dyDescent="0.15">
      <c r="B201" s="3"/>
      <c r="C201" s="5"/>
      <c r="D201" s="5"/>
    </row>
    <row r="202" spans="2:4" ht="30" customHeight="1" x14ac:dyDescent="0.15">
      <c r="B202" s="3"/>
      <c r="C202" s="5"/>
      <c r="D202" s="5"/>
    </row>
    <row r="203" spans="2:4" ht="30" customHeight="1" x14ac:dyDescent="0.15">
      <c r="B203" s="3"/>
      <c r="C203" s="5"/>
      <c r="D203" s="5"/>
    </row>
    <row r="204" spans="2:4" ht="30" customHeight="1" x14ac:dyDescent="0.15">
      <c r="B204" s="3"/>
      <c r="C204" s="5"/>
      <c r="D204" s="5"/>
    </row>
    <row r="205" spans="2:4" ht="30" customHeight="1" x14ac:dyDescent="0.15">
      <c r="B205" s="3"/>
      <c r="C205" s="5"/>
      <c r="D205" s="5"/>
    </row>
    <row r="206" spans="2:4" ht="30" customHeight="1" x14ac:dyDescent="0.15">
      <c r="B206" s="3"/>
      <c r="C206" s="5"/>
      <c r="D206" s="5"/>
    </row>
    <row r="207" spans="2:4" ht="30" customHeight="1" x14ac:dyDescent="0.15">
      <c r="B207" s="3"/>
      <c r="C207" s="5"/>
      <c r="D207" s="5"/>
    </row>
    <row r="208" spans="2:4" ht="30" customHeight="1" x14ac:dyDescent="0.15">
      <c r="B208" s="3"/>
      <c r="C208" s="5"/>
      <c r="D208" s="5"/>
    </row>
    <row r="209" spans="2:4" ht="30" customHeight="1" x14ac:dyDescent="0.15">
      <c r="B209" s="3"/>
      <c r="C209" s="5"/>
      <c r="D209" s="5"/>
    </row>
    <row r="210" spans="2:4" ht="30" customHeight="1" x14ac:dyDescent="0.15">
      <c r="B210" s="3"/>
      <c r="C210" s="5"/>
      <c r="D210" s="5"/>
    </row>
    <row r="211" spans="2:4" ht="30" customHeight="1" x14ac:dyDescent="0.15">
      <c r="B211" s="3"/>
      <c r="C211" s="5"/>
      <c r="D211" s="5"/>
    </row>
    <row r="212" spans="2:4" ht="30" customHeight="1" x14ac:dyDescent="0.15">
      <c r="B212" s="3"/>
      <c r="C212" s="5"/>
      <c r="D212" s="5"/>
    </row>
    <row r="213" spans="2:4" ht="30" customHeight="1" x14ac:dyDescent="0.15">
      <c r="B213" s="3"/>
      <c r="C213" s="5"/>
      <c r="D213" s="5"/>
    </row>
    <row r="214" spans="2:4" ht="30" customHeight="1" x14ac:dyDescent="0.15">
      <c r="B214" s="3"/>
      <c r="C214" s="5"/>
      <c r="D214" s="5"/>
    </row>
    <row r="215" spans="2:4" ht="30" customHeight="1" x14ac:dyDescent="0.15">
      <c r="B215" s="3"/>
      <c r="C215" s="5"/>
      <c r="D215" s="5"/>
    </row>
    <row r="216" spans="2:4" ht="30" customHeight="1" x14ac:dyDescent="0.15">
      <c r="B216" s="3"/>
      <c r="C216" s="5"/>
      <c r="D216" s="5"/>
    </row>
    <row r="217" spans="2:4" ht="30" customHeight="1" x14ac:dyDescent="0.15">
      <c r="B217" s="3"/>
      <c r="C217" s="5"/>
      <c r="D217" s="5"/>
    </row>
    <row r="218" spans="2:4" ht="30" customHeight="1" x14ac:dyDescent="0.15">
      <c r="B218" s="3"/>
      <c r="C218" s="5"/>
      <c r="D218" s="5"/>
    </row>
    <row r="219" spans="2:4" ht="30" customHeight="1" x14ac:dyDescent="0.15">
      <c r="B219" s="3"/>
      <c r="C219" s="5"/>
      <c r="D219" s="5"/>
    </row>
    <row r="220" spans="2:4" ht="30" customHeight="1" x14ac:dyDescent="0.15">
      <c r="B220" s="3"/>
      <c r="C220" s="5"/>
      <c r="D220" s="5"/>
    </row>
    <row r="221" spans="2:4" ht="30" customHeight="1" x14ac:dyDescent="0.15">
      <c r="B221" s="3"/>
      <c r="C221" s="5"/>
      <c r="D221" s="5"/>
    </row>
    <row r="222" spans="2:4" ht="30" customHeight="1" x14ac:dyDescent="0.15">
      <c r="B222" s="3"/>
      <c r="C222" s="5"/>
      <c r="D222" s="5"/>
    </row>
    <row r="223" spans="2:4" ht="30" customHeight="1" x14ac:dyDescent="0.15">
      <c r="B223" s="3"/>
      <c r="C223" s="5"/>
      <c r="D223" s="5"/>
    </row>
    <row r="224" spans="2:4" ht="30" customHeight="1" x14ac:dyDescent="0.15">
      <c r="B224" s="3"/>
      <c r="C224" s="5"/>
      <c r="D224" s="5"/>
    </row>
    <row r="225" spans="2:4" ht="30" customHeight="1" x14ac:dyDescent="0.15">
      <c r="B225" s="3"/>
      <c r="C225" s="5"/>
      <c r="D225" s="5"/>
    </row>
    <row r="226" spans="2:4" ht="30" customHeight="1" x14ac:dyDescent="0.15">
      <c r="B226" s="3"/>
      <c r="C226" s="5"/>
      <c r="D226" s="5"/>
    </row>
    <row r="227" spans="2:4" ht="30" customHeight="1" x14ac:dyDescent="0.15">
      <c r="B227" s="3"/>
      <c r="C227" s="5"/>
      <c r="D227" s="5"/>
    </row>
    <row r="228" spans="2:4" ht="30" customHeight="1" x14ac:dyDescent="0.15">
      <c r="B228" s="3"/>
      <c r="C228" s="5"/>
      <c r="D228" s="5"/>
    </row>
    <row r="229" spans="2:4" ht="30" customHeight="1" x14ac:dyDescent="0.15">
      <c r="B229" s="3"/>
      <c r="C229" s="5"/>
      <c r="D229" s="5"/>
    </row>
    <row r="230" spans="2:4" ht="30" customHeight="1" x14ac:dyDescent="0.15">
      <c r="B230" s="3"/>
      <c r="C230" s="5"/>
      <c r="D230" s="5"/>
    </row>
    <row r="231" spans="2:4" ht="30" customHeight="1" x14ac:dyDescent="0.15">
      <c r="B231" s="3"/>
      <c r="C231" s="5"/>
      <c r="D231" s="5"/>
    </row>
    <row r="232" spans="2:4" ht="30" customHeight="1" x14ac:dyDescent="0.15">
      <c r="B232" s="3"/>
      <c r="C232" s="5"/>
      <c r="D232" s="5"/>
    </row>
    <row r="233" spans="2:4" ht="30" customHeight="1" x14ac:dyDescent="0.15">
      <c r="B233" s="3"/>
      <c r="C233" s="5"/>
      <c r="D233" s="5"/>
    </row>
    <row r="234" spans="2:4" ht="30" customHeight="1" x14ac:dyDescent="0.15">
      <c r="B234" s="3"/>
      <c r="C234" s="5"/>
      <c r="D234" s="5"/>
    </row>
    <row r="235" spans="2:4" ht="30" customHeight="1" x14ac:dyDescent="0.15">
      <c r="B235" s="3"/>
      <c r="C235" s="5"/>
      <c r="D235" s="5"/>
    </row>
    <row r="236" spans="2:4" ht="30" customHeight="1" x14ac:dyDescent="0.15">
      <c r="B236" s="3"/>
      <c r="C236" s="5"/>
      <c r="D236" s="5"/>
    </row>
    <row r="237" spans="2:4" ht="30" customHeight="1" x14ac:dyDescent="0.15">
      <c r="B237" s="3"/>
      <c r="C237" s="5"/>
      <c r="D237" s="5"/>
    </row>
    <row r="238" spans="2:4" ht="30" customHeight="1" x14ac:dyDescent="0.15">
      <c r="B238" s="3"/>
      <c r="C238" s="5"/>
      <c r="D238" s="5"/>
    </row>
    <row r="239" spans="2:4" ht="30" customHeight="1" x14ac:dyDescent="0.15">
      <c r="B239" s="3"/>
      <c r="C239" s="5"/>
      <c r="D239" s="5"/>
    </row>
    <row r="240" spans="2:4" ht="30" customHeight="1" x14ac:dyDescent="0.15">
      <c r="B240" s="3"/>
      <c r="C240" s="5"/>
      <c r="D240" s="5"/>
    </row>
    <row r="241" spans="2:4" ht="30" customHeight="1" x14ac:dyDescent="0.15">
      <c r="B241" s="3"/>
      <c r="C241" s="5"/>
      <c r="D241" s="5"/>
    </row>
    <row r="242" spans="2:4" ht="30" customHeight="1" x14ac:dyDescent="0.15">
      <c r="B242" s="3"/>
      <c r="C242" s="5"/>
      <c r="D242" s="5"/>
    </row>
    <row r="243" spans="2:4" ht="30" customHeight="1" x14ac:dyDescent="0.15">
      <c r="B243" s="3"/>
      <c r="C243" s="5"/>
      <c r="D243" s="5"/>
    </row>
    <row r="244" spans="2:4" ht="30" customHeight="1" x14ac:dyDescent="0.15">
      <c r="B244" s="3"/>
      <c r="C244" s="5"/>
      <c r="D244" s="5"/>
    </row>
    <row r="245" spans="2:4" ht="30" customHeight="1" x14ac:dyDescent="0.15">
      <c r="B245" s="3"/>
      <c r="C245" s="5"/>
      <c r="D245" s="5"/>
    </row>
    <row r="246" spans="2:4" ht="30" customHeight="1" x14ac:dyDescent="0.15">
      <c r="B246" s="3"/>
      <c r="C246" s="5"/>
      <c r="D246" s="5"/>
    </row>
    <row r="247" spans="2:4" ht="30" customHeight="1" x14ac:dyDescent="0.15">
      <c r="B247" s="3"/>
      <c r="C247" s="5"/>
      <c r="D247" s="5"/>
    </row>
    <row r="248" spans="2:4" ht="30" customHeight="1" x14ac:dyDescent="0.15">
      <c r="B248" s="3"/>
      <c r="C248" s="5"/>
      <c r="D248" s="5"/>
    </row>
    <row r="249" spans="2:4" ht="30" customHeight="1" x14ac:dyDescent="0.15">
      <c r="B249" s="3"/>
      <c r="C249" s="5"/>
      <c r="D249" s="5"/>
    </row>
    <row r="250" spans="2:4" ht="30" customHeight="1" x14ac:dyDescent="0.15">
      <c r="B250" s="3"/>
      <c r="C250" s="5"/>
      <c r="D250" s="5"/>
    </row>
    <row r="251" spans="2:4" ht="30" customHeight="1" x14ac:dyDescent="0.15">
      <c r="B251" s="3"/>
      <c r="C251" s="5"/>
      <c r="D251" s="5"/>
    </row>
    <row r="252" spans="2:4" ht="30" customHeight="1" x14ac:dyDescent="0.15">
      <c r="B252" s="3"/>
      <c r="C252" s="5"/>
      <c r="D252" s="5"/>
    </row>
    <row r="253" spans="2:4" ht="30" customHeight="1" x14ac:dyDescent="0.15">
      <c r="B253" s="3"/>
      <c r="C253" s="5"/>
      <c r="D253" s="5"/>
    </row>
    <row r="254" spans="2:4" ht="30" customHeight="1" x14ac:dyDescent="0.15">
      <c r="B254" s="3"/>
      <c r="C254" s="5"/>
      <c r="D254" s="5"/>
    </row>
    <row r="255" spans="2:4" ht="30" customHeight="1" x14ac:dyDescent="0.15">
      <c r="B255" s="3"/>
      <c r="C255" s="5"/>
      <c r="D255" s="5"/>
    </row>
    <row r="256" spans="2:4" ht="30" customHeight="1" x14ac:dyDescent="0.15">
      <c r="B256" s="3"/>
      <c r="C256" s="5"/>
      <c r="D256" s="5"/>
    </row>
    <row r="257" spans="2:4" ht="30" customHeight="1" x14ac:dyDescent="0.15">
      <c r="B257" s="3"/>
      <c r="C257" s="5"/>
      <c r="D257" s="5"/>
    </row>
    <row r="258" spans="2:4" ht="30" customHeight="1" x14ac:dyDescent="0.15">
      <c r="B258" s="3"/>
      <c r="C258" s="5"/>
      <c r="D258" s="5"/>
    </row>
    <row r="259" spans="2:4" ht="30" customHeight="1" x14ac:dyDescent="0.15">
      <c r="B259" s="3"/>
      <c r="C259" s="5"/>
      <c r="D259" s="5"/>
    </row>
    <row r="260" spans="2:4" ht="30" customHeight="1" x14ac:dyDescent="0.15">
      <c r="B260" s="3"/>
      <c r="C260" s="5"/>
      <c r="D260" s="5"/>
    </row>
    <row r="261" spans="2:4" ht="30" customHeight="1" x14ac:dyDescent="0.15">
      <c r="B261" s="3"/>
      <c r="C261" s="5"/>
      <c r="D261" s="5"/>
    </row>
    <row r="262" spans="2:4" ht="30" customHeight="1" x14ac:dyDescent="0.15">
      <c r="B262" s="3"/>
      <c r="C262" s="5"/>
      <c r="D262" s="5"/>
    </row>
    <row r="263" spans="2:4" ht="30" customHeight="1" x14ac:dyDescent="0.15">
      <c r="B263" s="3"/>
      <c r="C263" s="5"/>
      <c r="D263" s="5"/>
    </row>
    <row r="264" spans="2:4" ht="30" customHeight="1" x14ac:dyDescent="0.15">
      <c r="B264" s="3"/>
      <c r="C264" s="5"/>
      <c r="D264" s="5"/>
    </row>
    <row r="265" spans="2:4" ht="30" customHeight="1" x14ac:dyDescent="0.15">
      <c r="B265" s="3"/>
      <c r="C265" s="5"/>
      <c r="D265" s="5"/>
    </row>
    <row r="266" spans="2:4" ht="30" customHeight="1" x14ac:dyDescent="0.15">
      <c r="B266" s="3"/>
      <c r="C266" s="5"/>
      <c r="D266" s="5"/>
    </row>
    <row r="267" spans="2:4" ht="30" customHeight="1" x14ac:dyDescent="0.15">
      <c r="B267" s="3"/>
      <c r="C267" s="5"/>
      <c r="D267" s="5"/>
    </row>
    <row r="268" spans="2:4" ht="30" customHeight="1" x14ac:dyDescent="0.15">
      <c r="B268" s="3"/>
      <c r="C268" s="5"/>
      <c r="D268" s="5"/>
    </row>
    <row r="269" spans="2:4" ht="30" customHeight="1" x14ac:dyDescent="0.15">
      <c r="B269" s="3"/>
      <c r="C269" s="5"/>
      <c r="D269" s="5"/>
    </row>
    <row r="270" spans="2:4" ht="30" customHeight="1" x14ac:dyDescent="0.15">
      <c r="B270" s="3"/>
      <c r="C270" s="5"/>
      <c r="D270" s="5"/>
    </row>
    <row r="271" spans="2:4" ht="30" customHeight="1" x14ac:dyDescent="0.15">
      <c r="B271" s="3"/>
      <c r="C271" s="5"/>
      <c r="D271" s="5"/>
    </row>
    <row r="272" spans="2:4" ht="30" customHeight="1" x14ac:dyDescent="0.15">
      <c r="B272" s="3"/>
      <c r="C272" s="5"/>
      <c r="D272" s="5"/>
    </row>
    <row r="273" spans="2:4" ht="30" customHeight="1" x14ac:dyDescent="0.15">
      <c r="B273" s="3"/>
      <c r="C273" s="5"/>
      <c r="D273" s="5"/>
    </row>
    <row r="274" spans="2:4" ht="30" customHeight="1" x14ac:dyDescent="0.15">
      <c r="B274" s="3"/>
      <c r="C274" s="5"/>
      <c r="D274" s="5"/>
    </row>
    <row r="275" spans="2:4" ht="30" customHeight="1" x14ac:dyDescent="0.15">
      <c r="B275" s="3"/>
      <c r="C275" s="5"/>
      <c r="D275" s="5"/>
    </row>
    <row r="276" spans="2:4" ht="30" customHeight="1" x14ac:dyDescent="0.15">
      <c r="B276" s="3"/>
      <c r="C276" s="5"/>
      <c r="D276" s="5"/>
    </row>
    <row r="277" spans="2:4" ht="30" customHeight="1" x14ac:dyDescent="0.15">
      <c r="B277" s="3"/>
      <c r="C277" s="5"/>
      <c r="D277" s="5"/>
    </row>
    <row r="278" spans="2:4" ht="30" customHeight="1" x14ac:dyDescent="0.15">
      <c r="B278" s="3"/>
      <c r="C278" s="5"/>
      <c r="D278" s="5"/>
    </row>
    <row r="279" spans="2:4" ht="30" customHeight="1" x14ac:dyDescent="0.15">
      <c r="B279" s="3"/>
      <c r="C279" s="5"/>
      <c r="D279" s="5"/>
    </row>
    <row r="280" spans="2:4" ht="30" customHeight="1" x14ac:dyDescent="0.15">
      <c r="B280" s="3"/>
      <c r="C280" s="5"/>
      <c r="D280" s="5"/>
    </row>
    <row r="281" spans="2:4" ht="30" customHeight="1" x14ac:dyDescent="0.15">
      <c r="B281" s="3"/>
      <c r="C281" s="5"/>
      <c r="D281" s="5"/>
    </row>
    <row r="282" spans="2:4" ht="30" customHeight="1" x14ac:dyDescent="0.15">
      <c r="B282" s="3"/>
      <c r="C282" s="5"/>
      <c r="D282" s="5"/>
    </row>
    <row r="283" spans="2:4" ht="30" customHeight="1" x14ac:dyDescent="0.15">
      <c r="B283" s="3"/>
      <c r="C283" s="5"/>
      <c r="D283" s="5"/>
    </row>
    <row r="284" spans="2:4" ht="30" customHeight="1" x14ac:dyDescent="0.15">
      <c r="B284" s="3"/>
      <c r="C284" s="5"/>
      <c r="D284" s="5"/>
    </row>
    <row r="285" spans="2:4" ht="30" customHeight="1" x14ac:dyDescent="0.15">
      <c r="B285" s="3"/>
      <c r="C285" s="5"/>
      <c r="D285" s="5"/>
    </row>
    <row r="286" spans="2:4" ht="30" customHeight="1" x14ac:dyDescent="0.15">
      <c r="B286" s="3"/>
      <c r="C286" s="5"/>
      <c r="D286" s="5"/>
    </row>
    <row r="287" spans="2:4" ht="30" customHeight="1" x14ac:dyDescent="0.15">
      <c r="B287" s="3"/>
      <c r="C287" s="5"/>
      <c r="D287" s="5"/>
    </row>
    <row r="288" spans="2:4" ht="30" customHeight="1" x14ac:dyDescent="0.15">
      <c r="B288" s="3"/>
      <c r="C288" s="5"/>
      <c r="D288" s="5"/>
    </row>
    <row r="289" spans="2:4" ht="30" customHeight="1" x14ac:dyDescent="0.15">
      <c r="B289" s="3"/>
      <c r="C289" s="5"/>
      <c r="D289" s="5"/>
    </row>
    <row r="290" spans="2:4" ht="30" customHeight="1" x14ac:dyDescent="0.15">
      <c r="B290" s="3"/>
      <c r="C290" s="5"/>
      <c r="D290" s="5"/>
    </row>
    <row r="291" spans="2:4" ht="30" customHeight="1" x14ac:dyDescent="0.15">
      <c r="B291" s="3"/>
      <c r="C291" s="5"/>
      <c r="D291" s="5"/>
    </row>
    <row r="292" spans="2:4" ht="30" customHeight="1" x14ac:dyDescent="0.15">
      <c r="B292" s="3"/>
      <c r="C292" s="5"/>
      <c r="D292" s="5"/>
    </row>
    <row r="293" spans="2:4" ht="30" customHeight="1" x14ac:dyDescent="0.15">
      <c r="B293" s="3"/>
      <c r="C293" s="5"/>
      <c r="D293" s="5"/>
    </row>
    <row r="294" spans="2:4" ht="30" customHeight="1" x14ac:dyDescent="0.15">
      <c r="B294" s="3"/>
      <c r="C294" s="5"/>
      <c r="D294" s="5"/>
    </row>
    <row r="295" spans="2:4" ht="30" customHeight="1" x14ac:dyDescent="0.15">
      <c r="B295" s="3"/>
      <c r="C295" s="5"/>
      <c r="D295" s="5"/>
    </row>
    <row r="296" spans="2:4" ht="30" customHeight="1" x14ac:dyDescent="0.15">
      <c r="B296" s="3"/>
      <c r="C296" s="5"/>
      <c r="D296" s="5"/>
    </row>
    <row r="297" spans="2:4" ht="30" customHeight="1" x14ac:dyDescent="0.15">
      <c r="B297" s="3"/>
      <c r="C297" s="5"/>
      <c r="D297" s="5"/>
    </row>
    <row r="298" spans="2:4" ht="30" customHeight="1" x14ac:dyDescent="0.15">
      <c r="B298" s="3"/>
      <c r="C298" s="5"/>
      <c r="D298" s="5"/>
    </row>
    <row r="299" spans="2:4" ht="30" customHeight="1" x14ac:dyDescent="0.15">
      <c r="B299" s="3"/>
      <c r="C299" s="5"/>
      <c r="D299" s="5"/>
    </row>
    <row r="300" spans="2:4" ht="30" customHeight="1" x14ac:dyDescent="0.15">
      <c r="B300" s="3"/>
      <c r="C300" s="5"/>
      <c r="D300" s="5"/>
    </row>
    <row r="301" spans="2:4" ht="30" customHeight="1" x14ac:dyDescent="0.15">
      <c r="B301" s="3"/>
      <c r="C301" s="5"/>
      <c r="D301" s="5"/>
    </row>
    <row r="302" spans="2:4" ht="30" customHeight="1" x14ac:dyDescent="0.15">
      <c r="B302" s="3"/>
      <c r="C302" s="5"/>
      <c r="D302" s="5"/>
    </row>
    <row r="303" spans="2:4" ht="30" customHeight="1" x14ac:dyDescent="0.15">
      <c r="B303" s="3"/>
      <c r="C303" s="5"/>
      <c r="D303" s="5"/>
    </row>
    <row r="304" spans="2:4" ht="30" customHeight="1" x14ac:dyDescent="0.15">
      <c r="B304" s="3"/>
      <c r="C304" s="5"/>
      <c r="D304" s="5"/>
    </row>
    <row r="305" spans="2:4" ht="30" customHeight="1" x14ac:dyDescent="0.15">
      <c r="B305" s="3"/>
      <c r="C305" s="5"/>
      <c r="D305" s="5"/>
    </row>
    <row r="306" spans="2:4" ht="30" customHeight="1" x14ac:dyDescent="0.15">
      <c r="B306" s="3"/>
      <c r="C306" s="5"/>
      <c r="D306" s="5"/>
    </row>
    <row r="307" spans="2:4" ht="30" customHeight="1" x14ac:dyDescent="0.15">
      <c r="B307" s="3"/>
      <c r="C307" s="5"/>
      <c r="D307" s="5"/>
    </row>
    <row r="308" spans="2:4" ht="30" customHeight="1" x14ac:dyDescent="0.15">
      <c r="B308" s="3"/>
      <c r="C308" s="5"/>
      <c r="D308" s="5"/>
    </row>
    <row r="309" spans="2:4" ht="30" customHeight="1" x14ac:dyDescent="0.15">
      <c r="B309" s="3"/>
      <c r="C309" s="5"/>
      <c r="D309" s="5"/>
    </row>
    <row r="310" spans="2:4" ht="30" customHeight="1" x14ac:dyDescent="0.15">
      <c r="B310" s="3"/>
      <c r="C310" s="5"/>
      <c r="D310" s="5"/>
    </row>
    <row r="311" spans="2:4" ht="30" customHeight="1" x14ac:dyDescent="0.15">
      <c r="B311" s="3"/>
      <c r="C311" s="5"/>
      <c r="D311" s="5"/>
    </row>
    <row r="312" spans="2:4" ht="30" customHeight="1" x14ac:dyDescent="0.15">
      <c r="B312" s="3"/>
      <c r="C312" s="5"/>
      <c r="D312" s="5"/>
    </row>
    <row r="313" spans="2:4" ht="30" customHeight="1" x14ac:dyDescent="0.15">
      <c r="B313" s="3"/>
      <c r="C313" s="5"/>
      <c r="D313" s="5"/>
    </row>
    <row r="314" spans="2:4" ht="30" customHeight="1" x14ac:dyDescent="0.15">
      <c r="B314" s="3"/>
      <c r="C314" s="5"/>
      <c r="D314" s="5"/>
    </row>
    <row r="315" spans="2:4" ht="30" customHeight="1" x14ac:dyDescent="0.15">
      <c r="B315" s="3"/>
      <c r="C315" s="5"/>
      <c r="D315" s="5"/>
    </row>
    <row r="316" spans="2:4" ht="30" customHeight="1" x14ac:dyDescent="0.15">
      <c r="B316" s="3"/>
      <c r="C316" s="5"/>
      <c r="D316" s="5"/>
    </row>
    <row r="317" spans="2:4" ht="30" customHeight="1" x14ac:dyDescent="0.15">
      <c r="B317" s="3"/>
      <c r="C317" s="5"/>
      <c r="D317" s="5"/>
    </row>
    <row r="318" spans="2:4" ht="30" customHeight="1" x14ac:dyDescent="0.15">
      <c r="B318" s="3"/>
      <c r="C318" s="5"/>
      <c r="D318" s="5"/>
    </row>
    <row r="319" spans="2:4" ht="30" customHeight="1" x14ac:dyDescent="0.15">
      <c r="B319" s="3"/>
      <c r="C319" s="5"/>
      <c r="D319" s="5"/>
    </row>
    <row r="320" spans="2:4" ht="30" customHeight="1" x14ac:dyDescent="0.15">
      <c r="B320" s="3"/>
      <c r="C320" s="5"/>
      <c r="D320" s="5"/>
    </row>
    <row r="321" spans="2:4" ht="30" customHeight="1" x14ac:dyDescent="0.15">
      <c r="B321" s="3"/>
      <c r="C321" s="5"/>
      <c r="D321" s="5"/>
    </row>
    <row r="322" spans="2:4" ht="30" customHeight="1" x14ac:dyDescent="0.15">
      <c r="B322" s="3"/>
      <c r="C322" s="5"/>
      <c r="D322" s="5"/>
    </row>
    <row r="323" spans="2:4" ht="30" customHeight="1" x14ac:dyDescent="0.15">
      <c r="B323" s="3"/>
      <c r="C323" s="5"/>
      <c r="D323" s="5"/>
    </row>
    <row r="324" spans="2:4" ht="30" customHeight="1" x14ac:dyDescent="0.15">
      <c r="B324" s="3"/>
      <c r="C324" s="5"/>
      <c r="D324" s="5"/>
    </row>
    <row r="325" spans="2:4" ht="30" customHeight="1" x14ac:dyDescent="0.15">
      <c r="B325" s="3"/>
      <c r="C325" s="5"/>
      <c r="D325" s="5"/>
    </row>
    <row r="326" spans="2:4" ht="30" customHeight="1" x14ac:dyDescent="0.15">
      <c r="B326" s="3"/>
      <c r="C326" s="5"/>
      <c r="D326" s="5"/>
    </row>
    <row r="327" spans="2:4" ht="30" customHeight="1" x14ac:dyDescent="0.15">
      <c r="B327" s="3"/>
      <c r="C327" s="5"/>
      <c r="D327" s="5"/>
    </row>
    <row r="328" spans="2:4" ht="30" customHeight="1" x14ac:dyDescent="0.15">
      <c r="B328" s="3"/>
      <c r="C328" s="5"/>
      <c r="D328" s="5"/>
    </row>
    <row r="329" spans="2:4" ht="30" customHeight="1" x14ac:dyDescent="0.15">
      <c r="B329" s="3"/>
      <c r="C329" s="5"/>
      <c r="D329" s="5"/>
    </row>
    <row r="330" spans="2:4" ht="30" customHeight="1" x14ac:dyDescent="0.15">
      <c r="B330" s="3"/>
      <c r="C330" s="5"/>
      <c r="D330" s="5"/>
    </row>
    <row r="331" spans="2:4" ht="30" customHeight="1" x14ac:dyDescent="0.15">
      <c r="B331" s="3"/>
      <c r="C331" s="5"/>
      <c r="D331" s="5"/>
    </row>
    <row r="332" spans="2:4" ht="30" customHeight="1" x14ac:dyDescent="0.15">
      <c r="B332" s="3"/>
      <c r="C332" s="5"/>
      <c r="D332" s="5"/>
    </row>
    <row r="333" spans="2:4" ht="30" customHeight="1" x14ac:dyDescent="0.15">
      <c r="B333" s="3"/>
      <c r="C333" s="5"/>
      <c r="D333" s="5"/>
    </row>
    <row r="334" spans="2:4" ht="30" customHeight="1" x14ac:dyDescent="0.15">
      <c r="B334" s="3"/>
      <c r="C334" s="5"/>
      <c r="D334" s="5"/>
    </row>
    <row r="335" spans="2:4" ht="30" customHeight="1" x14ac:dyDescent="0.15">
      <c r="B335" s="3"/>
      <c r="C335" s="5"/>
      <c r="D335" s="5"/>
    </row>
    <row r="336" spans="2:4" ht="30" customHeight="1" x14ac:dyDescent="0.15">
      <c r="B336" s="3"/>
      <c r="C336" s="5"/>
      <c r="D336" s="5"/>
    </row>
    <row r="337" spans="2:4" ht="30" customHeight="1" x14ac:dyDescent="0.15">
      <c r="B337" s="3"/>
      <c r="C337" s="5"/>
      <c r="D337" s="5"/>
    </row>
    <row r="338" spans="2:4" ht="30" customHeight="1" x14ac:dyDescent="0.15">
      <c r="B338" s="3"/>
      <c r="C338" s="5"/>
      <c r="D338" s="5"/>
    </row>
    <row r="339" spans="2:4" ht="30" customHeight="1" x14ac:dyDescent="0.15">
      <c r="B339" s="3"/>
      <c r="C339" s="5"/>
      <c r="D339" s="5"/>
    </row>
    <row r="340" spans="2:4" ht="30" customHeight="1" x14ac:dyDescent="0.15">
      <c r="B340" s="3"/>
      <c r="C340" s="5"/>
      <c r="D340" s="5"/>
    </row>
    <row r="341" spans="2:4" ht="30" customHeight="1" x14ac:dyDescent="0.15">
      <c r="B341" s="3"/>
      <c r="C341" s="5"/>
      <c r="D341" s="5"/>
    </row>
    <row r="342" spans="2:4" ht="30" customHeight="1" x14ac:dyDescent="0.15">
      <c r="B342" s="3"/>
      <c r="C342" s="5"/>
      <c r="D342" s="5"/>
    </row>
    <row r="343" spans="2:4" ht="30" customHeight="1" x14ac:dyDescent="0.15">
      <c r="B343" s="3"/>
      <c r="C343" s="5"/>
      <c r="D343" s="5"/>
    </row>
    <row r="344" spans="2:4" ht="30" customHeight="1" x14ac:dyDescent="0.15">
      <c r="B344" s="3"/>
      <c r="C344" s="5"/>
      <c r="D344" s="5"/>
    </row>
    <row r="345" spans="2:4" ht="30" customHeight="1" x14ac:dyDescent="0.15">
      <c r="B345" s="3"/>
      <c r="C345" s="5"/>
      <c r="D345" s="5"/>
    </row>
    <row r="346" spans="2:4" ht="30" customHeight="1" x14ac:dyDescent="0.15">
      <c r="B346" s="3"/>
      <c r="C346" s="5"/>
      <c r="D346" s="5"/>
    </row>
    <row r="347" spans="2:4" ht="30" customHeight="1" x14ac:dyDescent="0.15">
      <c r="B347" s="3"/>
      <c r="C347" s="5"/>
      <c r="D347" s="5"/>
    </row>
    <row r="348" spans="2:4" ht="30" customHeight="1" x14ac:dyDescent="0.15">
      <c r="B348" s="3"/>
      <c r="C348" s="5"/>
      <c r="D348" s="5"/>
    </row>
    <row r="349" spans="2:4" ht="30" customHeight="1" x14ac:dyDescent="0.15">
      <c r="B349" s="3"/>
      <c r="C349" s="5"/>
      <c r="D349" s="5"/>
    </row>
    <row r="350" spans="2:4" ht="30" customHeight="1" x14ac:dyDescent="0.15">
      <c r="B350" s="3"/>
      <c r="C350" s="5"/>
      <c r="D350" s="5"/>
    </row>
    <row r="351" spans="2:4" ht="30" customHeight="1" x14ac:dyDescent="0.15">
      <c r="B351" s="3"/>
      <c r="C351" s="5"/>
      <c r="D351" s="5"/>
    </row>
    <row r="352" spans="2:4" ht="30" customHeight="1" x14ac:dyDescent="0.15">
      <c r="B352" s="3"/>
      <c r="C352" s="5"/>
      <c r="D352" s="5"/>
    </row>
    <row r="353" spans="2:4" ht="30" customHeight="1" x14ac:dyDescent="0.15">
      <c r="B353" s="3"/>
      <c r="C353" s="5"/>
      <c r="D353" s="5"/>
    </row>
    <row r="354" spans="2:4" ht="30" customHeight="1" x14ac:dyDescent="0.15">
      <c r="B354" s="3"/>
      <c r="C354" s="5"/>
      <c r="D354" s="5"/>
    </row>
    <row r="355" spans="2:4" ht="30" customHeight="1" x14ac:dyDescent="0.15">
      <c r="B355" s="3"/>
      <c r="C355" s="5"/>
      <c r="D355" s="5"/>
    </row>
    <row r="356" spans="2:4" ht="30" customHeight="1" x14ac:dyDescent="0.15">
      <c r="B356" s="3"/>
      <c r="C356" s="5"/>
      <c r="D356" s="5"/>
    </row>
    <row r="357" spans="2:4" ht="30" customHeight="1" x14ac:dyDescent="0.15">
      <c r="B357" s="3"/>
      <c r="C357" s="5"/>
      <c r="D357" s="5"/>
    </row>
    <row r="358" spans="2:4" ht="30" customHeight="1" x14ac:dyDescent="0.15">
      <c r="B358" s="3"/>
      <c r="C358" s="5"/>
      <c r="D358" s="5"/>
    </row>
    <row r="359" spans="2:4" ht="30" customHeight="1" x14ac:dyDescent="0.15">
      <c r="B359" s="3"/>
      <c r="C359" s="5"/>
      <c r="D359" s="5"/>
    </row>
    <row r="360" spans="2:4" ht="30" customHeight="1" x14ac:dyDescent="0.15">
      <c r="B360" s="3"/>
      <c r="C360" s="5"/>
      <c r="D360" s="5"/>
    </row>
    <row r="361" spans="2:4" ht="30" customHeight="1" x14ac:dyDescent="0.15">
      <c r="B361" s="3"/>
      <c r="C361" s="5"/>
      <c r="D361" s="5"/>
    </row>
    <row r="362" spans="2:4" ht="30" customHeight="1" x14ac:dyDescent="0.15">
      <c r="B362" s="3"/>
      <c r="C362" s="5"/>
      <c r="D362" s="5"/>
    </row>
    <row r="363" spans="2:4" ht="30" customHeight="1" x14ac:dyDescent="0.15">
      <c r="B363" s="3"/>
      <c r="C363" s="5"/>
      <c r="D363" s="5"/>
    </row>
    <row r="364" spans="2:4" ht="30" customHeight="1" x14ac:dyDescent="0.15">
      <c r="B364" s="3"/>
      <c r="C364" s="5"/>
      <c r="D364" s="5"/>
    </row>
    <row r="365" spans="2:4" ht="30" customHeight="1" x14ac:dyDescent="0.15">
      <c r="B365" s="3"/>
      <c r="C365" s="5"/>
      <c r="D365" s="5"/>
    </row>
    <row r="366" spans="2:4" ht="30" customHeight="1" x14ac:dyDescent="0.15">
      <c r="B366" s="3"/>
      <c r="C366" s="5"/>
      <c r="D366" s="5"/>
    </row>
    <row r="367" spans="2:4" ht="30" customHeight="1" x14ac:dyDescent="0.15">
      <c r="B367" s="3"/>
      <c r="C367" s="5"/>
      <c r="D367" s="5"/>
    </row>
    <row r="368" spans="2:4" ht="30" customHeight="1" x14ac:dyDescent="0.15">
      <c r="B368" s="3"/>
      <c r="C368" s="5"/>
      <c r="D368" s="5"/>
    </row>
    <row r="369" spans="2:4" ht="30" customHeight="1" x14ac:dyDescent="0.15">
      <c r="B369" s="3"/>
      <c r="C369" s="5"/>
      <c r="D369" s="5"/>
    </row>
    <row r="370" spans="2:4" ht="30" customHeight="1" x14ac:dyDescent="0.15">
      <c r="B370" s="3"/>
      <c r="C370" s="5"/>
      <c r="D370" s="5"/>
    </row>
    <row r="371" spans="2:4" ht="30" customHeight="1" x14ac:dyDescent="0.15">
      <c r="B371" s="3"/>
      <c r="C371" s="5"/>
      <c r="D371" s="5"/>
    </row>
    <row r="372" spans="2:4" ht="30" customHeight="1" x14ac:dyDescent="0.15">
      <c r="B372" s="3"/>
      <c r="C372" s="5"/>
      <c r="D372" s="5"/>
    </row>
    <row r="373" spans="2:4" ht="30" customHeight="1" x14ac:dyDescent="0.15">
      <c r="B373" s="3"/>
      <c r="C373" s="5"/>
      <c r="D373" s="5"/>
    </row>
    <row r="374" spans="2:4" ht="30" customHeight="1" x14ac:dyDescent="0.15">
      <c r="B374" s="3"/>
      <c r="C374" s="5"/>
      <c r="D374" s="5"/>
    </row>
    <row r="375" spans="2:4" ht="30" customHeight="1" x14ac:dyDescent="0.15">
      <c r="B375" s="3"/>
      <c r="C375" s="5"/>
      <c r="D375" s="5"/>
    </row>
    <row r="376" spans="2:4" ht="30" customHeight="1" x14ac:dyDescent="0.15">
      <c r="B376" s="3"/>
      <c r="C376" s="5"/>
      <c r="D376" s="5"/>
    </row>
    <row r="377" spans="2:4" ht="30" customHeight="1" x14ac:dyDescent="0.15">
      <c r="B377" s="3"/>
      <c r="C377" s="5"/>
      <c r="D377" s="5"/>
    </row>
    <row r="378" spans="2:4" ht="30" customHeight="1" x14ac:dyDescent="0.15">
      <c r="B378" s="3"/>
      <c r="C378" s="5"/>
      <c r="D378" s="5"/>
    </row>
    <row r="379" spans="2:4" ht="30" customHeight="1" x14ac:dyDescent="0.15">
      <c r="B379" s="3"/>
      <c r="C379" s="5"/>
      <c r="D379" s="5"/>
    </row>
    <row r="380" spans="2:4" ht="30" customHeight="1" x14ac:dyDescent="0.15">
      <c r="B380" s="3"/>
      <c r="C380" s="5"/>
      <c r="D380" s="5"/>
    </row>
    <row r="381" spans="2:4" ht="30" customHeight="1" x14ac:dyDescent="0.15">
      <c r="B381" s="3"/>
      <c r="C381" s="5"/>
      <c r="D381" s="5"/>
    </row>
    <row r="382" spans="2:4" ht="30" customHeight="1" x14ac:dyDescent="0.15">
      <c r="B382" s="3"/>
      <c r="C382" s="5"/>
      <c r="D382" s="5"/>
    </row>
    <row r="383" spans="2:4" ht="30" customHeight="1" x14ac:dyDescent="0.15">
      <c r="B383" s="3"/>
      <c r="C383" s="5"/>
      <c r="D383" s="5"/>
    </row>
    <row r="384" spans="2:4" ht="30" customHeight="1" x14ac:dyDescent="0.15">
      <c r="B384" s="3"/>
      <c r="C384" s="5"/>
      <c r="D384" s="5"/>
    </row>
    <row r="385" spans="2:4" ht="30" customHeight="1" x14ac:dyDescent="0.15">
      <c r="B385" s="3"/>
      <c r="C385" s="5"/>
      <c r="D385" s="5"/>
    </row>
    <row r="386" spans="2:4" ht="30" customHeight="1" x14ac:dyDescent="0.15">
      <c r="B386" s="3"/>
      <c r="C386" s="5"/>
      <c r="D386" s="5"/>
    </row>
    <row r="387" spans="2:4" ht="30" customHeight="1" x14ac:dyDescent="0.15">
      <c r="B387" s="3"/>
      <c r="C387" s="5"/>
      <c r="D387" s="5"/>
    </row>
    <row r="388" spans="2:4" ht="30" customHeight="1" x14ac:dyDescent="0.15">
      <c r="B388" s="3"/>
      <c r="C388" s="5"/>
      <c r="D388" s="5"/>
    </row>
    <row r="389" spans="2:4" ht="30" customHeight="1" x14ac:dyDescent="0.15">
      <c r="B389" s="3"/>
      <c r="C389" s="5"/>
      <c r="D389" s="5"/>
    </row>
    <row r="390" spans="2:4" ht="30" customHeight="1" x14ac:dyDescent="0.15">
      <c r="B390" s="3"/>
      <c r="C390" s="5"/>
      <c r="D390" s="5"/>
    </row>
    <row r="391" spans="2:4" ht="30" customHeight="1" x14ac:dyDescent="0.15">
      <c r="B391" s="3"/>
      <c r="C391" s="5"/>
      <c r="D391" s="5"/>
    </row>
    <row r="392" spans="2:4" ht="30" customHeight="1" x14ac:dyDescent="0.15">
      <c r="B392" s="3"/>
      <c r="C392" s="5"/>
      <c r="D392" s="5"/>
    </row>
    <row r="393" spans="2:4" ht="30" customHeight="1" x14ac:dyDescent="0.15">
      <c r="B393" s="3"/>
      <c r="C393" s="5"/>
      <c r="D393" s="5"/>
    </row>
    <row r="394" spans="2:4" ht="30" customHeight="1" x14ac:dyDescent="0.15">
      <c r="B394" s="3"/>
      <c r="C394" s="5"/>
      <c r="D394" s="5"/>
    </row>
    <row r="395" spans="2:4" ht="30" customHeight="1" x14ac:dyDescent="0.15">
      <c r="B395" s="3"/>
      <c r="C395" s="5"/>
      <c r="D395" s="5"/>
    </row>
    <row r="396" spans="2:4" ht="30" customHeight="1" x14ac:dyDescent="0.15">
      <c r="B396" s="3"/>
      <c r="C396" s="5"/>
      <c r="D396" s="5"/>
    </row>
    <row r="397" spans="2:4" ht="30" customHeight="1" x14ac:dyDescent="0.15">
      <c r="B397" s="3"/>
      <c r="C397" s="5"/>
      <c r="D397" s="5"/>
    </row>
    <row r="398" spans="2:4" ht="30" customHeight="1" x14ac:dyDescent="0.15">
      <c r="B398" s="3"/>
      <c r="C398" s="5"/>
      <c r="D398" s="5"/>
    </row>
    <row r="399" spans="2:4" ht="30" customHeight="1" x14ac:dyDescent="0.15">
      <c r="B399" s="3"/>
      <c r="C399" s="5"/>
      <c r="D399" s="5"/>
    </row>
    <row r="400" spans="2:4" ht="30" customHeight="1" x14ac:dyDescent="0.15">
      <c r="B400" s="3"/>
      <c r="C400" s="5"/>
      <c r="D400" s="5"/>
    </row>
    <row r="401" spans="2:4" ht="30" customHeight="1" x14ac:dyDescent="0.15">
      <c r="B401" s="3"/>
      <c r="C401" s="5"/>
      <c r="D401" s="5"/>
    </row>
    <row r="402" spans="2:4" ht="30" customHeight="1" x14ac:dyDescent="0.15">
      <c r="B402" s="3"/>
      <c r="C402" s="5"/>
      <c r="D402" s="5"/>
    </row>
    <row r="403" spans="2:4" ht="30" customHeight="1" x14ac:dyDescent="0.15">
      <c r="B403" s="3"/>
      <c r="C403" s="5"/>
      <c r="D403" s="5"/>
    </row>
    <row r="404" spans="2:4" ht="30" customHeight="1" x14ac:dyDescent="0.15">
      <c r="B404" s="3"/>
      <c r="C404" s="5"/>
      <c r="D404" s="5"/>
    </row>
    <row r="405" spans="2:4" ht="30" customHeight="1" x14ac:dyDescent="0.15">
      <c r="B405" s="3"/>
      <c r="C405" s="5"/>
      <c r="D405" s="5"/>
    </row>
    <row r="406" spans="2:4" ht="30" customHeight="1" x14ac:dyDescent="0.15">
      <c r="B406" s="3"/>
      <c r="C406" s="5"/>
      <c r="D406" s="5"/>
    </row>
    <row r="407" spans="2:4" ht="30" customHeight="1" x14ac:dyDescent="0.15">
      <c r="B407" s="3"/>
      <c r="C407" s="5"/>
      <c r="D407" s="5"/>
    </row>
    <row r="408" spans="2:4" ht="30" customHeight="1" x14ac:dyDescent="0.15">
      <c r="B408" s="3"/>
      <c r="C408" s="5"/>
      <c r="D408" s="5"/>
    </row>
    <row r="409" spans="2:4" ht="30" customHeight="1" x14ac:dyDescent="0.15">
      <c r="B409" s="3"/>
      <c r="C409" s="5"/>
      <c r="D409" s="5"/>
    </row>
    <row r="410" spans="2:4" ht="30" customHeight="1" x14ac:dyDescent="0.15">
      <c r="B410" s="3"/>
      <c r="C410" s="5"/>
      <c r="D410" s="5"/>
    </row>
    <row r="411" spans="2:4" ht="30" customHeight="1" x14ac:dyDescent="0.15">
      <c r="B411" s="3"/>
      <c r="C411" s="5"/>
      <c r="D411" s="5"/>
    </row>
    <row r="412" spans="2:4" ht="30" customHeight="1" x14ac:dyDescent="0.15">
      <c r="B412" s="3"/>
      <c r="C412" s="5"/>
      <c r="D412" s="5"/>
    </row>
    <row r="413" spans="2:4" ht="30" customHeight="1" x14ac:dyDescent="0.15">
      <c r="B413" s="3"/>
      <c r="C413" s="5"/>
      <c r="D413" s="5"/>
    </row>
    <row r="414" spans="2:4" ht="30" customHeight="1" x14ac:dyDescent="0.15">
      <c r="B414" s="3"/>
      <c r="C414" s="5"/>
      <c r="D414" s="5"/>
    </row>
    <row r="415" spans="2:4" ht="30" customHeight="1" x14ac:dyDescent="0.15">
      <c r="B415" s="3"/>
      <c r="C415" s="5"/>
      <c r="D415" s="5"/>
    </row>
    <row r="416" spans="2:4" ht="30" customHeight="1" x14ac:dyDescent="0.15">
      <c r="B416" s="3"/>
      <c r="C416" s="5"/>
      <c r="D416" s="5"/>
    </row>
    <row r="417" spans="2:4" ht="30" customHeight="1" x14ac:dyDescent="0.15">
      <c r="B417" s="3"/>
      <c r="C417" s="5"/>
      <c r="D417" s="5"/>
    </row>
    <row r="418" spans="2:4" ht="30" customHeight="1" x14ac:dyDescent="0.15">
      <c r="B418" s="3"/>
      <c r="C418" s="5"/>
      <c r="D418" s="5"/>
    </row>
    <row r="419" spans="2:4" ht="30" customHeight="1" x14ac:dyDescent="0.15">
      <c r="B419" s="3"/>
      <c r="C419" s="5"/>
      <c r="D419" s="5"/>
    </row>
    <row r="420" spans="2:4" ht="30" customHeight="1" x14ac:dyDescent="0.15">
      <c r="B420" s="3"/>
      <c r="C420" s="5"/>
      <c r="D420" s="5"/>
    </row>
    <row r="421" spans="2:4" ht="30" customHeight="1" x14ac:dyDescent="0.15">
      <c r="B421" s="3"/>
      <c r="C421" s="5"/>
      <c r="D421" s="5"/>
    </row>
    <row r="422" spans="2:4" ht="30" customHeight="1" x14ac:dyDescent="0.15">
      <c r="B422" s="3"/>
      <c r="C422" s="5"/>
      <c r="D422" s="5"/>
    </row>
    <row r="423" spans="2:4" ht="30" customHeight="1" x14ac:dyDescent="0.15">
      <c r="B423" s="3"/>
      <c r="C423" s="5"/>
      <c r="D423" s="5"/>
    </row>
    <row r="424" spans="2:4" ht="30" customHeight="1" x14ac:dyDescent="0.15">
      <c r="B424" s="3"/>
      <c r="C424" s="5"/>
      <c r="D424" s="5"/>
    </row>
    <row r="425" spans="2:4" ht="30" customHeight="1" x14ac:dyDescent="0.15">
      <c r="B425" s="3"/>
      <c r="C425" s="5"/>
      <c r="D425" s="5"/>
    </row>
    <row r="426" spans="2:4" ht="30" customHeight="1" x14ac:dyDescent="0.15">
      <c r="B426" s="3"/>
      <c r="C426" s="5"/>
      <c r="D426" s="5"/>
    </row>
    <row r="427" spans="2:4" ht="30" customHeight="1" x14ac:dyDescent="0.15">
      <c r="B427" s="3"/>
      <c r="C427" s="5"/>
      <c r="D427" s="5"/>
    </row>
    <row r="428" spans="2:4" ht="30" customHeight="1" x14ac:dyDescent="0.15">
      <c r="B428" s="3"/>
      <c r="C428" s="5"/>
      <c r="D428" s="5"/>
    </row>
    <row r="429" spans="2:4" ht="30" customHeight="1" x14ac:dyDescent="0.15">
      <c r="B429" s="3"/>
      <c r="C429" s="5"/>
      <c r="D429" s="5"/>
    </row>
    <row r="430" spans="2:4" ht="30" customHeight="1" x14ac:dyDescent="0.15">
      <c r="B430" s="3"/>
      <c r="C430" s="5"/>
      <c r="D430" s="5"/>
    </row>
    <row r="431" spans="2:4" ht="30" customHeight="1" x14ac:dyDescent="0.15">
      <c r="B431" s="3"/>
      <c r="C431" s="5"/>
      <c r="D431" s="5"/>
    </row>
    <row r="432" spans="2:4" ht="30" customHeight="1" x14ac:dyDescent="0.15">
      <c r="B432" s="3"/>
      <c r="C432" s="5"/>
      <c r="D432" s="5"/>
    </row>
    <row r="433" spans="2:4" ht="30" customHeight="1" x14ac:dyDescent="0.15">
      <c r="B433" s="3"/>
      <c r="C433" s="5"/>
      <c r="D433" s="5"/>
    </row>
  </sheetData>
  <sheetProtection selectLockedCells="1" selectUnlockedCells="1"/>
  <sortState xmlns:xlrd2="http://schemas.microsoft.com/office/spreadsheetml/2017/richdata2" ref="B434:D448">
    <sortCondition ref="B434:B448"/>
  </sortState>
  <phoneticPr fontId="11" type="noConversion"/>
  <conditionalFormatting sqref="E4:E101">
    <cfRule type="duplicateValues" dxfId="27" priority="2"/>
  </conditionalFormatting>
  <printOptions horizontalCentered="1"/>
  <pageMargins left="0.25" right="0.25" top="0.36" bottom="0.25" header="0.3" footer="0.3"/>
  <pageSetup scale="52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3471-7963-234D-93DA-0DA97ABB2A8F}">
  <sheetPr>
    <pageSetUpPr fitToPage="1"/>
  </sheetPr>
  <dimension ref="A1:P395"/>
  <sheetViews>
    <sheetView showGridLines="0" topLeftCell="H116" zoomScaleNormal="100" workbookViewId="0">
      <selection activeCell="L367" sqref="L367"/>
    </sheetView>
  </sheetViews>
  <sheetFormatPr baseColWidth="10" defaultColWidth="10.6640625" defaultRowHeight="14" x14ac:dyDescent="0.15"/>
  <cols>
    <col min="1" max="6" width="0.1640625" hidden="1" customWidth="1"/>
    <col min="7" max="7" width="4.83203125" hidden="1" customWidth="1"/>
    <col min="8" max="8" width="20.5" customWidth="1"/>
    <col min="9" max="9" width="22.6640625" customWidth="1"/>
    <col min="10" max="10" width="19.83203125" customWidth="1"/>
    <col min="11" max="11" width="31.83203125" customWidth="1"/>
    <col min="12" max="12" width="20.5" customWidth="1"/>
    <col min="13" max="13" width="19.1640625" customWidth="1"/>
    <col min="14" max="14" width="18.33203125" customWidth="1"/>
    <col min="15" max="15" width="21.6640625" customWidth="1"/>
    <col min="16" max="16" width="18.1640625" customWidth="1"/>
  </cols>
  <sheetData>
    <row r="1" spans="1:16" ht="22.25" customHeight="1" x14ac:dyDescent="0.15">
      <c r="A1" t="s">
        <v>99</v>
      </c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t="s">
        <v>424</v>
      </c>
      <c r="H1" t="s">
        <v>0</v>
      </c>
      <c r="I1" t="s">
        <v>2</v>
      </c>
      <c r="J1" t="s">
        <v>10</v>
      </c>
      <c r="K1" t="s">
        <v>6</v>
      </c>
      <c r="L1" t="s">
        <v>112</v>
      </c>
      <c r="M1" t="s">
        <v>31</v>
      </c>
    </row>
    <row r="2" spans="1:16" ht="30" customHeight="1" x14ac:dyDescent="0.15">
      <c r="H2" s="17" t="s">
        <v>101</v>
      </c>
    </row>
    <row r="3" spans="1:16" ht="30" customHeight="1" x14ac:dyDescent="0.15">
      <c r="H3" s="33">
        <v>43833</v>
      </c>
      <c r="I3" s="8" t="s">
        <v>57</v>
      </c>
      <c r="J3" s="18">
        <v>9285859</v>
      </c>
      <c r="K3" s="8" t="s">
        <v>124</v>
      </c>
    </row>
    <row r="4" spans="1:16" ht="30" customHeight="1" x14ac:dyDescent="0.15">
      <c r="H4" s="33">
        <v>43835</v>
      </c>
      <c r="I4" s="23" t="s">
        <v>93</v>
      </c>
      <c r="J4" s="24">
        <v>9531648</v>
      </c>
      <c r="K4" s="23" t="s">
        <v>121</v>
      </c>
      <c r="L4" t="s">
        <v>1022</v>
      </c>
    </row>
    <row r="5" spans="1:16" ht="30" customHeight="1" x14ac:dyDescent="0.15">
      <c r="H5" s="33">
        <v>43835</v>
      </c>
      <c r="I5" s="8" t="s">
        <v>3</v>
      </c>
      <c r="J5" s="24">
        <v>9164718</v>
      </c>
      <c r="K5" s="8" t="s">
        <v>122</v>
      </c>
      <c r="L5" t="s">
        <v>1022</v>
      </c>
    </row>
    <row r="6" spans="1:16" ht="30" customHeight="1" x14ac:dyDescent="0.15">
      <c r="H6" s="33">
        <v>43837</v>
      </c>
      <c r="I6" s="8" t="s">
        <v>57</v>
      </c>
      <c r="J6" s="24">
        <v>9202558</v>
      </c>
      <c r="K6" s="8" t="s">
        <v>131</v>
      </c>
    </row>
    <row r="7" spans="1:16" ht="30" customHeight="1" x14ac:dyDescent="0.15">
      <c r="H7" s="33">
        <v>43837</v>
      </c>
      <c r="I7" s="8" t="s">
        <v>3</v>
      </c>
      <c r="J7" s="24">
        <v>9195925</v>
      </c>
      <c r="K7" s="8" t="s">
        <v>123</v>
      </c>
      <c r="L7" t="s">
        <v>1022</v>
      </c>
    </row>
    <row r="8" spans="1:16" ht="30" customHeight="1" x14ac:dyDescent="0.15">
      <c r="H8" s="35">
        <v>43839</v>
      </c>
      <c r="I8" s="8" t="s">
        <v>4</v>
      </c>
      <c r="J8" s="8">
        <v>9722704</v>
      </c>
      <c r="K8" s="8" t="s">
        <v>125</v>
      </c>
      <c r="O8" s="12" t="s">
        <v>2</v>
      </c>
      <c r="P8" s="13" t="s">
        <v>38</v>
      </c>
    </row>
    <row r="9" spans="1:16" ht="30" customHeight="1" x14ac:dyDescent="0.15">
      <c r="H9" s="33">
        <v>43839</v>
      </c>
      <c r="I9" s="22" t="s">
        <v>7</v>
      </c>
      <c r="J9" s="8">
        <v>9307152</v>
      </c>
      <c r="K9" s="8" t="s">
        <v>126</v>
      </c>
      <c r="O9" t="s">
        <v>3</v>
      </c>
      <c r="P9" s="4">
        <f>COUNTIF(I4:I1038,"LVPL")</f>
        <v>104</v>
      </c>
    </row>
    <row r="10" spans="1:16" ht="30" customHeight="1" x14ac:dyDescent="0.15">
      <c r="H10" s="33">
        <v>40187</v>
      </c>
      <c r="I10" s="8" t="s">
        <v>128</v>
      </c>
      <c r="J10" s="24">
        <v>9167344</v>
      </c>
      <c r="K10" s="8" t="s">
        <v>129</v>
      </c>
      <c r="O10" t="s">
        <v>4</v>
      </c>
      <c r="P10" s="4">
        <f>COUNTIF(I4:I1038,"LNDN")</f>
        <v>119</v>
      </c>
    </row>
    <row r="11" spans="1:16" ht="30" customHeight="1" x14ac:dyDescent="0.15">
      <c r="H11" s="33">
        <v>43840</v>
      </c>
      <c r="I11" s="8" t="s">
        <v>4</v>
      </c>
      <c r="J11" s="24">
        <v>9315006</v>
      </c>
      <c r="K11" s="8" t="s">
        <v>127</v>
      </c>
      <c r="O11" s="11" t="s">
        <v>8</v>
      </c>
      <c r="P11" s="4">
        <f>COUNTIF(I4:I1038,"SEWL")</f>
        <v>1</v>
      </c>
    </row>
    <row r="12" spans="1:16" ht="30" customHeight="1" x14ac:dyDescent="0.15">
      <c r="H12" s="33">
        <v>43840</v>
      </c>
      <c r="I12" s="8" t="s">
        <v>3</v>
      </c>
      <c r="J12" s="24">
        <v>9482483</v>
      </c>
      <c r="K12" s="8" t="s">
        <v>130</v>
      </c>
      <c r="L12" t="s">
        <v>1022</v>
      </c>
      <c r="O12" t="s">
        <v>7</v>
      </c>
      <c r="P12" s="4">
        <f>COUNTIF(I4:I1038,"FRTH")</f>
        <v>6</v>
      </c>
    </row>
    <row r="13" spans="1:16" ht="30" customHeight="1" x14ac:dyDescent="0.15">
      <c r="H13" s="33">
        <v>43842</v>
      </c>
      <c r="I13" s="8" t="s">
        <v>7</v>
      </c>
      <c r="J13" s="8">
        <v>8707783</v>
      </c>
      <c r="K13" s="8" t="s">
        <v>132</v>
      </c>
      <c r="O13" t="s">
        <v>23</v>
      </c>
      <c r="P13" s="4">
        <f>COUNTIF(I4:I1038,"BFST")</f>
        <v>6</v>
      </c>
    </row>
    <row r="14" spans="1:16" ht="30" customHeight="1" x14ac:dyDescent="0.15">
      <c r="H14" s="33">
        <v>43842</v>
      </c>
      <c r="I14" s="8" t="s">
        <v>4</v>
      </c>
      <c r="J14" s="8">
        <v>8309397</v>
      </c>
      <c r="K14" s="8" t="s">
        <v>133</v>
      </c>
      <c r="O14" t="s">
        <v>32</v>
      </c>
      <c r="P14" s="4">
        <f>COUNTIF(I4:I1038,"PLYM")</f>
        <v>10</v>
      </c>
    </row>
    <row r="15" spans="1:16" ht="30" customHeight="1" x14ac:dyDescent="0.15">
      <c r="H15" s="33">
        <v>43842</v>
      </c>
      <c r="I15" s="8" t="s">
        <v>4</v>
      </c>
      <c r="J15" s="8">
        <v>9459400</v>
      </c>
      <c r="K15" s="8" t="s">
        <v>134</v>
      </c>
      <c r="O15" t="s">
        <v>33</v>
      </c>
      <c r="P15" s="4">
        <f>COUNTIF(I4:I1038,"TEGN")</f>
        <v>0</v>
      </c>
    </row>
    <row r="16" spans="1:16" ht="30" customHeight="1" x14ac:dyDescent="0.15">
      <c r="H16" s="33">
        <v>43850</v>
      </c>
      <c r="I16" s="8" t="s">
        <v>3</v>
      </c>
      <c r="J16" s="16">
        <v>9394519</v>
      </c>
      <c r="K16" s="8" t="s">
        <v>135</v>
      </c>
      <c r="O16" t="s">
        <v>34</v>
      </c>
      <c r="P16" s="4">
        <f>COUNTIF(I4:I1038,"FWEY")</f>
        <v>0</v>
      </c>
    </row>
    <row r="17" spans="1:16" ht="30" customHeight="1" x14ac:dyDescent="0.15">
      <c r="H17" s="33">
        <v>43853</v>
      </c>
      <c r="I17" s="8" t="s">
        <v>4</v>
      </c>
      <c r="J17" s="16">
        <v>9290531</v>
      </c>
      <c r="K17" s="8" t="s">
        <v>136</v>
      </c>
      <c r="O17" t="s">
        <v>35</v>
      </c>
      <c r="P17" s="4">
        <f>COUNTIF(I4:I1038,"MHVN")</f>
        <v>21</v>
      </c>
    </row>
    <row r="18" spans="1:16" ht="30" customHeight="1" x14ac:dyDescent="0.15">
      <c r="H18" s="33">
        <v>43853</v>
      </c>
      <c r="I18" s="8" t="s">
        <v>32</v>
      </c>
      <c r="J18" s="8">
        <v>9346665</v>
      </c>
      <c r="K18" s="8" t="s">
        <v>137</v>
      </c>
      <c r="L18" t="s">
        <v>1022</v>
      </c>
      <c r="O18" t="s">
        <v>36</v>
      </c>
      <c r="P18" s="4">
        <f>COUNTIF(I4:I1038,"TYNE")</f>
        <v>0</v>
      </c>
    </row>
    <row r="19" spans="1:16" ht="30" customHeight="1" x14ac:dyDescent="0.15">
      <c r="H19" s="33">
        <v>43854</v>
      </c>
      <c r="I19" s="8" t="s">
        <v>3</v>
      </c>
      <c r="J19" s="16">
        <v>8201636</v>
      </c>
      <c r="K19" s="8" t="s">
        <v>138</v>
      </c>
      <c r="L19" t="s">
        <v>1022</v>
      </c>
      <c r="O19" t="s">
        <v>37</v>
      </c>
      <c r="P19" s="4">
        <f>COUNTIF(I4:I1038,"TEES")</f>
        <v>7</v>
      </c>
    </row>
    <row r="20" spans="1:16" ht="30" customHeight="1" x14ac:dyDescent="0.15">
      <c r="H20" s="33">
        <v>43855</v>
      </c>
      <c r="I20" s="8" t="s">
        <v>3</v>
      </c>
      <c r="J20" s="16">
        <v>9313113</v>
      </c>
      <c r="K20" s="8" t="s">
        <v>139</v>
      </c>
      <c r="L20" t="s">
        <v>1022</v>
      </c>
      <c r="O20" t="s">
        <v>39</v>
      </c>
      <c r="P20" s="4">
        <f>COUNTIF(I4:I1038,"FALM")</f>
        <v>4</v>
      </c>
    </row>
    <row r="21" spans="1:16" ht="30" customHeight="1" x14ac:dyDescent="0.15">
      <c r="H21" s="33">
        <v>43860</v>
      </c>
      <c r="I21" s="8" t="s">
        <v>3</v>
      </c>
      <c r="J21" s="16">
        <v>9225653</v>
      </c>
      <c r="K21" s="8" t="s">
        <v>141</v>
      </c>
      <c r="L21" t="s">
        <v>1022</v>
      </c>
      <c r="O21" t="s">
        <v>40</v>
      </c>
      <c r="P21" s="4">
        <f>COUNTIF(I4:I1038,"MDWY")</f>
        <v>27</v>
      </c>
    </row>
    <row r="22" spans="1:16" ht="30" customHeight="1" x14ac:dyDescent="0.15">
      <c r="H22" s="33">
        <v>43860</v>
      </c>
      <c r="I22" s="8" t="s">
        <v>3</v>
      </c>
      <c r="J22" s="16">
        <v>8715871</v>
      </c>
      <c r="K22" s="8" t="s">
        <v>140</v>
      </c>
      <c r="L22" t="s">
        <v>1022</v>
      </c>
      <c r="O22" t="s">
        <v>57</v>
      </c>
      <c r="P22" s="4">
        <f>COUNTIF(I3:I1037,"SOTN")</f>
        <v>15</v>
      </c>
    </row>
    <row r="23" spans="1:16" ht="30" customHeight="1" x14ac:dyDescent="0.15">
      <c r="H23" s="33">
        <v>43861</v>
      </c>
      <c r="I23" s="8" t="s">
        <v>4</v>
      </c>
      <c r="J23" s="16">
        <v>9336048</v>
      </c>
      <c r="K23" s="8" t="s">
        <v>142</v>
      </c>
      <c r="O23" t="s">
        <v>91</v>
      </c>
      <c r="P23" s="4">
        <f>COUNTIF(I4:I1025,"JRSY")</f>
        <v>0</v>
      </c>
    </row>
    <row r="24" spans="1:16" ht="30" customHeight="1" x14ac:dyDescent="0.15">
      <c r="H24" s="8"/>
      <c r="I24" s="8"/>
      <c r="J24" s="8"/>
      <c r="K24" s="8"/>
      <c r="O24" t="s">
        <v>93</v>
      </c>
      <c r="P24" s="4">
        <f>COUNTIF(I4:I1025,"SVOE")</f>
        <v>6</v>
      </c>
    </row>
    <row r="25" spans="1:16" ht="30" customHeight="1" x14ac:dyDescent="0.15">
      <c r="H25" s="25" t="s">
        <v>143</v>
      </c>
      <c r="I25" s="8"/>
      <c r="J25" s="8"/>
      <c r="K25" s="8"/>
      <c r="O25" t="s">
        <v>109</v>
      </c>
      <c r="P25" s="4">
        <f>COUNTIF(I4:I1022,"HARC")</f>
        <v>0</v>
      </c>
    </row>
    <row r="26" spans="1:16" ht="30" customHeight="1" x14ac:dyDescent="0.15">
      <c r="A26" s="27"/>
      <c r="B26" s="27"/>
      <c r="C26" s="27"/>
      <c r="D26" s="27"/>
      <c r="E26" s="27"/>
      <c r="F26" s="27"/>
      <c r="G26" s="27"/>
      <c r="H26" s="28">
        <v>43863</v>
      </c>
      <c r="I26" s="8" t="s">
        <v>35</v>
      </c>
      <c r="J26" s="16">
        <v>9330874</v>
      </c>
      <c r="K26" s="8" t="s">
        <v>144</v>
      </c>
      <c r="L26" t="s">
        <v>1022</v>
      </c>
      <c r="O26" t="s">
        <v>128</v>
      </c>
      <c r="P26" s="4">
        <f>COUNTIF(I4:I1021,"HUMB")</f>
        <v>2</v>
      </c>
    </row>
    <row r="27" spans="1:16" ht="30" customHeight="1" x14ac:dyDescent="0.15">
      <c r="A27" s="27"/>
      <c r="B27" s="27"/>
      <c r="C27" s="27"/>
      <c r="D27" s="27"/>
      <c r="E27" s="27"/>
      <c r="F27" s="27"/>
      <c r="G27" s="27"/>
      <c r="H27" s="28">
        <v>43863</v>
      </c>
      <c r="I27" s="8" t="s">
        <v>3</v>
      </c>
      <c r="J27" s="16">
        <v>9615676</v>
      </c>
      <c r="K27" s="8" t="s">
        <v>145</v>
      </c>
      <c r="L27" t="s">
        <v>1022</v>
      </c>
      <c r="O27" t="s">
        <v>149</v>
      </c>
      <c r="P27" s="4">
        <f>COUNTIF(I4:I1021,"LWCK")</f>
        <v>2</v>
      </c>
    </row>
    <row r="28" spans="1:16" ht="30" customHeight="1" x14ac:dyDescent="0.15">
      <c r="A28" s="27"/>
      <c r="B28" s="27"/>
      <c r="C28" s="27"/>
      <c r="D28" s="27"/>
      <c r="E28" s="27"/>
      <c r="F28" s="27"/>
      <c r="G28" s="27"/>
      <c r="H28" s="28">
        <v>43864</v>
      </c>
      <c r="I28" s="8" t="s">
        <v>7</v>
      </c>
      <c r="J28" s="16">
        <v>9228588</v>
      </c>
      <c r="K28" s="8" t="s">
        <v>146</v>
      </c>
      <c r="L28" t="s">
        <v>1022</v>
      </c>
      <c r="O28" t="s">
        <v>163</v>
      </c>
      <c r="P28" s="4">
        <f>COUNTIF(I4:I1020,"SHRM")</f>
        <v>2</v>
      </c>
    </row>
    <row r="29" spans="1:16" ht="30" customHeight="1" x14ac:dyDescent="0.15">
      <c r="H29" s="26">
        <v>43865</v>
      </c>
      <c r="I29" s="8" t="s">
        <v>3</v>
      </c>
      <c r="J29" s="16">
        <v>9143398</v>
      </c>
      <c r="K29" s="8" t="s">
        <v>147</v>
      </c>
      <c r="L29" t="s">
        <v>1022</v>
      </c>
      <c r="O29" t="s">
        <v>218</v>
      </c>
      <c r="P29" s="4">
        <f>COUNTIF(I4:I1020,"ABDN")</f>
        <v>1</v>
      </c>
    </row>
    <row r="30" spans="1:16" ht="30" customHeight="1" x14ac:dyDescent="0.15">
      <c r="H30" s="26">
        <v>43865</v>
      </c>
      <c r="I30" s="8" t="s">
        <v>149</v>
      </c>
      <c r="J30" s="16">
        <v>9266308</v>
      </c>
      <c r="K30" s="8" t="s">
        <v>148</v>
      </c>
      <c r="L30" t="s">
        <v>1022</v>
      </c>
      <c r="O30" t="s">
        <v>253</v>
      </c>
      <c r="P30" s="4">
        <f>COUNTIF(I4:I1020,"UNKNOWN")</f>
        <v>1</v>
      </c>
    </row>
    <row r="31" spans="1:16" ht="30" customHeight="1" x14ac:dyDescent="0.15">
      <c r="H31" s="26">
        <v>43926</v>
      </c>
      <c r="I31" s="8" t="s">
        <v>4</v>
      </c>
      <c r="J31" s="16">
        <v>9274642</v>
      </c>
      <c r="K31" s="8" t="s">
        <v>150</v>
      </c>
      <c r="P31" s="4"/>
    </row>
    <row r="32" spans="1:16" ht="30" customHeight="1" x14ac:dyDescent="0.15">
      <c r="H32" s="11" t="s">
        <v>151</v>
      </c>
      <c r="I32" s="8" t="s">
        <v>32</v>
      </c>
      <c r="J32" s="16">
        <v>9618414</v>
      </c>
      <c r="K32" s="8" t="s">
        <v>152</v>
      </c>
      <c r="L32" t="s">
        <v>1022</v>
      </c>
      <c r="O32" t="s">
        <v>117</v>
      </c>
      <c r="P32" s="4">
        <f>SUM(P3:P30)</f>
        <v>334</v>
      </c>
    </row>
    <row r="33" spans="8:12" ht="30" customHeight="1" x14ac:dyDescent="0.15">
      <c r="H33" s="11" t="s">
        <v>151</v>
      </c>
      <c r="I33" s="8" t="s">
        <v>32</v>
      </c>
      <c r="J33" s="16">
        <v>9371816</v>
      </c>
      <c r="K33" s="8" t="s">
        <v>153</v>
      </c>
      <c r="L33" t="s">
        <v>1022</v>
      </c>
    </row>
    <row r="34" spans="8:12" ht="30" customHeight="1" x14ac:dyDescent="0.15">
      <c r="H34" s="26">
        <v>43869</v>
      </c>
      <c r="I34" s="8" t="s">
        <v>3</v>
      </c>
      <c r="J34" s="16">
        <v>9711743</v>
      </c>
      <c r="K34" s="8" t="s">
        <v>154</v>
      </c>
      <c r="L34" t="s">
        <v>1022</v>
      </c>
    </row>
    <row r="35" spans="8:12" ht="30" customHeight="1" x14ac:dyDescent="0.15">
      <c r="H35" s="26">
        <v>43872</v>
      </c>
      <c r="I35" s="8" t="s">
        <v>4</v>
      </c>
      <c r="J35" s="16">
        <v>9755684</v>
      </c>
      <c r="K35" s="8" t="s">
        <v>155</v>
      </c>
      <c r="L35" t="s">
        <v>1022</v>
      </c>
    </row>
    <row r="36" spans="8:12" ht="30" customHeight="1" x14ac:dyDescent="0.15">
      <c r="H36" s="26">
        <v>43873</v>
      </c>
      <c r="I36" s="8" t="s">
        <v>57</v>
      </c>
      <c r="J36" s="16">
        <v>9583782</v>
      </c>
      <c r="K36" s="8" t="s">
        <v>156</v>
      </c>
    </row>
    <row r="37" spans="8:12" ht="30" customHeight="1" x14ac:dyDescent="0.15">
      <c r="H37" s="26">
        <v>43875</v>
      </c>
      <c r="I37" s="8" t="s">
        <v>40</v>
      </c>
      <c r="J37" s="24">
        <v>9260689</v>
      </c>
      <c r="K37" s="8" t="s">
        <v>157</v>
      </c>
      <c r="L37" t="s">
        <v>1022</v>
      </c>
    </row>
    <row r="38" spans="8:12" ht="30" customHeight="1" x14ac:dyDescent="0.15">
      <c r="H38" s="26">
        <v>43880</v>
      </c>
      <c r="I38" s="8" t="s">
        <v>4</v>
      </c>
      <c r="J38" s="16">
        <v>9309461</v>
      </c>
      <c r="K38" s="8" t="s">
        <v>158</v>
      </c>
      <c r="L38" t="s">
        <v>1022</v>
      </c>
    </row>
    <row r="39" spans="8:12" ht="30" customHeight="1" x14ac:dyDescent="0.15">
      <c r="H39" s="26">
        <v>43881</v>
      </c>
      <c r="I39" s="8" t="s">
        <v>3</v>
      </c>
      <c r="J39" s="16">
        <v>9293179</v>
      </c>
      <c r="K39" s="8" t="s">
        <v>159</v>
      </c>
      <c r="L39" t="s">
        <v>1022</v>
      </c>
    </row>
    <row r="40" spans="8:12" ht="30" customHeight="1" x14ac:dyDescent="0.15">
      <c r="H40" s="26">
        <v>43882</v>
      </c>
      <c r="I40" s="8" t="s">
        <v>4</v>
      </c>
      <c r="J40" s="16">
        <v>9286786</v>
      </c>
      <c r="K40" s="8" t="s">
        <v>160</v>
      </c>
      <c r="L40" t="s">
        <v>1022</v>
      </c>
    </row>
    <row r="41" spans="8:12" ht="30" customHeight="1" x14ac:dyDescent="0.15">
      <c r="H41" s="26">
        <v>43884</v>
      </c>
      <c r="I41" s="8" t="s">
        <v>4</v>
      </c>
      <c r="J41" s="16">
        <v>9412529</v>
      </c>
      <c r="K41" s="8" t="s">
        <v>161</v>
      </c>
      <c r="L41" t="s">
        <v>1022</v>
      </c>
    </row>
    <row r="42" spans="8:12" ht="30" customHeight="1" x14ac:dyDescent="0.15">
      <c r="H42" s="26">
        <v>43884</v>
      </c>
      <c r="I42" s="8" t="s">
        <v>7</v>
      </c>
      <c r="J42" s="8">
        <v>7369168</v>
      </c>
      <c r="K42" s="8" t="s">
        <v>162</v>
      </c>
      <c r="L42" t="s">
        <v>1022</v>
      </c>
    </row>
    <row r="43" spans="8:12" ht="30" customHeight="1" x14ac:dyDescent="0.15">
      <c r="H43" s="26">
        <v>43885</v>
      </c>
      <c r="I43" s="8" t="s">
        <v>149</v>
      </c>
      <c r="J43" s="16">
        <v>9393670</v>
      </c>
      <c r="K43" s="8" t="s">
        <v>164</v>
      </c>
      <c r="L43" t="s">
        <v>1022</v>
      </c>
    </row>
    <row r="44" spans="8:12" ht="30" customHeight="1" x14ac:dyDescent="0.15">
      <c r="H44" s="26">
        <v>43885</v>
      </c>
      <c r="I44" s="8" t="s">
        <v>4</v>
      </c>
      <c r="J44" s="16">
        <v>9461881</v>
      </c>
      <c r="K44" s="8" t="s">
        <v>165</v>
      </c>
      <c r="L44" t="s">
        <v>1022</v>
      </c>
    </row>
    <row r="45" spans="8:12" ht="30" customHeight="1" x14ac:dyDescent="0.15">
      <c r="H45" s="11" t="s">
        <v>167</v>
      </c>
      <c r="I45" s="8" t="s">
        <v>3</v>
      </c>
      <c r="J45" s="16">
        <v>9287704</v>
      </c>
      <c r="K45" s="8" t="s">
        <v>166</v>
      </c>
      <c r="L45" t="s">
        <v>1022</v>
      </c>
    </row>
    <row r="46" spans="8:12" ht="30" customHeight="1" x14ac:dyDescent="0.15">
      <c r="H46" s="26">
        <v>43887</v>
      </c>
      <c r="I46" s="8" t="s">
        <v>4</v>
      </c>
      <c r="J46" s="16">
        <v>9231482</v>
      </c>
      <c r="K46" s="8" t="s">
        <v>168</v>
      </c>
      <c r="L46" t="s">
        <v>1022</v>
      </c>
    </row>
    <row r="47" spans="8:12" ht="30" customHeight="1" x14ac:dyDescent="0.15">
      <c r="H47" s="26">
        <v>43887</v>
      </c>
      <c r="I47" s="8" t="s">
        <v>39</v>
      </c>
      <c r="J47" s="16">
        <v>9235529</v>
      </c>
      <c r="K47" s="8" t="s">
        <v>169</v>
      </c>
      <c r="L47" t="s">
        <v>1022</v>
      </c>
    </row>
    <row r="48" spans="8:12" ht="30" customHeight="1" x14ac:dyDescent="0.15">
      <c r="H48" s="26">
        <v>43889</v>
      </c>
      <c r="I48" s="8" t="s">
        <v>3</v>
      </c>
      <c r="J48" s="16">
        <v>9209130</v>
      </c>
      <c r="K48" s="8" t="s">
        <v>170</v>
      </c>
      <c r="L48" t="s">
        <v>1022</v>
      </c>
    </row>
    <row r="49" spans="8:12" ht="30" customHeight="1" x14ac:dyDescent="0.15">
      <c r="H49" s="11"/>
      <c r="I49" s="8"/>
      <c r="J49" s="8"/>
      <c r="K49" s="8"/>
      <c r="L49" t="s">
        <v>925</v>
      </c>
    </row>
    <row r="50" spans="8:12" ht="30" customHeight="1" x14ac:dyDescent="0.15">
      <c r="H50" s="25" t="s">
        <v>171</v>
      </c>
      <c r="I50" s="8"/>
      <c r="J50" s="8"/>
      <c r="K50" s="8"/>
    </row>
    <row r="51" spans="8:12" ht="30" customHeight="1" x14ac:dyDescent="0.15">
      <c r="H51" s="26">
        <v>43893</v>
      </c>
      <c r="I51" s="8" t="s">
        <v>4</v>
      </c>
      <c r="J51" s="16">
        <v>9295969</v>
      </c>
      <c r="K51" s="8" t="s">
        <v>172</v>
      </c>
      <c r="L51" t="s">
        <v>1022</v>
      </c>
    </row>
    <row r="52" spans="8:12" ht="30" customHeight="1" x14ac:dyDescent="0.15">
      <c r="H52" s="26">
        <v>43895</v>
      </c>
      <c r="I52" s="8" t="s">
        <v>3</v>
      </c>
      <c r="J52" s="16">
        <v>9583267</v>
      </c>
      <c r="K52" s="8" t="s">
        <v>173</v>
      </c>
      <c r="L52" t="s">
        <v>1022</v>
      </c>
    </row>
    <row r="53" spans="8:12" ht="30" customHeight="1" x14ac:dyDescent="0.15">
      <c r="H53" s="26">
        <v>43895</v>
      </c>
      <c r="I53" s="8" t="s">
        <v>4</v>
      </c>
      <c r="J53" s="16">
        <v>9349497</v>
      </c>
      <c r="K53" s="8" t="s">
        <v>174</v>
      </c>
    </row>
    <row r="54" spans="8:12" ht="30" customHeight="1" x14ac:dyDescent="0.15">
      <c r="H54" s="26">
        <v>43895</v>
      </c>
      <c r="I54" s="8" t="s">
        <v>35</v>
      </c>
      <c r="J54" s="16">
        <v>9299111</v>
      </c>
      <c r="K54" s="8" t="s">
        <v>175</v>
      </c>
      <c r="L54" t="s">
        <v>1022</v>
      </c>
    </row>
    <row r="55" spans="8:12" ht="30" customHeight="1" x14ac:dyDescent="0.15">
      <c r="H55" s="26">
        <v>43896</v>
      </c>
      <c r="I55" s="8" t="s">
        <v>4</v>
      </c>
      <c r="J55" s="16">
        <v>9483516</v>
      </c>
      <c r="K55" s="8" t="s">
        <v>176</v>
      </c>
      <c r="L55" t="s">
        <v>1022</v>
      </c>
    </row>
    <row r="56" spans="8:12" ht="30" customHeight="1" x14ac:dyDescent="0.15">
      <c r="H56" s="26">
        <v>43899</v>
      </c>
      <c r="I56" s="8" t="s">
        <v>4</v>
      </c>
      <c r="J56" s="16">
        <v>9630389</v>
      </c>
      <c r="K56" s="8" t="s">
        <v>177</v>
      </c>
    </row>
    <row r="57" spans="8:12" ht="30" customHeight="1" x14ac:dyDescent="0.15">
      <c r="H57" s="26">
        <v>43899</v>
      </c>
      <c r="I57" s="8" t="s">
        <v>4</v>
      </c>
      <c r="J57" s="16">
        <v>9201906</v>
      </c>
      <c r="K57" s="8" t="s">
        <v>178</v>
      </c>
    </row>
    <row r="58" spans="8:12" ht="30" customHeight="1" x14ac:dyDescent="0.15">
      <c r="H58" s="26">
        <v>43899</v>
      </c>
      <c r="I58" s="8" t="s">
        <v>3</v>
      </c>
      <c r="J58" s="8">
        <v>9314193</v>
      </c>
      <c r="K58" s="8" t="s">
        <v>179</v>
      </c>
    </row>
    <row r="59" spans="8:12" ht="30" customHeight="1" x14ac:dyDescent="0.15">
      <c r="H59" s="26">
        <v>43900</v>
      </c>
      <c r="I59" s="8" t="s">
        <v>4</v>
      </c>
      <c r="J59" s="16">
        <v>9398254</v>
      </c>
      <c r="K59" s="8" t="s">
        <v>180</v>
      </c>
      <c r="L59" t="s">
        <v>1022</v>
      </c>
    </row>
    <row r="60" spans="8:12" ht="30" customHeight="1" x14ac:dyDescent="0.15">
      <c r="H60" s="26">
        <v>43901</v>
      </c>
      <c r="I60" s="8" t="s">
        <v>4</v>
      </c>
      <c r="J60" s="8">
        <v>9295957</v>
      </c>
      <c r="K60" s="8" t="s">
        <v>181</v>
      </c>
      <c r="L60" t="s">
        <v>925</v>
      </c>
    </row>
    <row r="61" spans="8:12" ht="30" customHeight="1" x14ac:dyDescent="0.15">
      <c r="H61" s="26">
        <v>43903</v>
      </c>
      <c r="I61" s="8" t="s">
        <v>3</v>
      </c>
      <c r="J61" s="16">
        <v>9163623</v>
      </c>
      <c r="K61" s="8" t="s">
        <v>182</v>
      </c>
    </row>
    <row r="62" spans="8:12" ht="30" customHeight="1" x14ac:dyDescent="0.15">
      <c r="H62" s="26">
        <v>43903</v>
      </c>
      <c r="I62" s="8" t="s">
        <v>4</v>
      </c>
      <c r="J62" s="16">
        <v>9572185</v>
      </c>
      <c r="K62" s="8" t="s">
        <v>183</v>
      </c>
    </row>
    <row r="63" spans="8:12" ht="30" customHeight="1" x14ac:dyDescent="0.15">
      <c r="H63" s="26">
        <v>43904</v>
      </c>
      <c r="I63" s="8" t="s">
        <v>4</v>
      </c>
      <c r="J63" s="16">
        <v>9110389</v>
      </c>
      <c r="K63" s="8" t="s">
        <v>184</v>
      </c>
    </row>
    <row r="64" spans="8:12" ht="30" customHeight="1" x14ac:dyDescent="0.15">
      <c r="H64" s="26">
        <v>43904</v>
      </c>
      <c r="I64" s="8" t="s">
        <v>4</v>
      </c>
      <c r="J64" s="16">
        <v>9327463</v>
      </c>
      <c r="K64" s="8" t="s">
        <v>185</v>
      </c>
    </row>
    <row r="65" spans="8:12" ht="30" customHeight="1" x14ac:dyDescent="0.15">
      <c r="H65" s="26">
        <v>43904</v>
      </c>
      <c r="I65" s="8" t="s">
        <v>3</v>
      </c>
      <c r="J65" s="16">
        <v>9448695</v>
      </c>
      <c r="K65" s="8" t="s">
        <v>186</v>
      </c>
      <c r="L65" t="s">
        <v>1022</v>
      </c>
    </row>
    <row r="66" spans="8:12" ht="30" customHeight="1" x14ac:dyDescent="0.15">
      <c r="H66" s="26">
        <v>43905</v>
      </c>
      <c r="I66" s="8" t="s">
        <v>3</v>
      </c>
      <c r="J66" s="16">
        <v>9138745</v>
      </c>
      <c r="K66" s="8" t="s">
        <v>187</v>
      </c>
    </row>
    <row r="67" spans="8:12" ht="30" customHeight="1" x14ac:dyDescent="0.15">
      <c r="H67" s="26">
        <v>43907</v>
      </c>
      <c r="I67" s="8" t="s">
        <v>4</v>
      </c>
      <c r="J67" s="16">
        <v>9306196</v>
      </c>
      <c r="K67" s="8" t="s">
        <v>188</v>
      </c>
    </row>
    <row r="68" spans="8:12" ht="30" customHeight="1" x14ac:dyDescent="0.15">
      <c r="H68" s="26">
        <v>43907</v>
      </c>
      <c r="I68" s="8" t="s">
        <v>3</v>
      </c>
      <c r="J68" s="16">
        <v>9263552</v>
      </c>
      <c r="K68" s="8" t="s">
        <v>189</v>
      </c>
      <c r="L68" t="s">
        <v>1022</v>
      </c>
    </row>
    <row r="69" spans="8:12" ht="30" customHeight="1" x14ac:dyDescent="0.15">
      <c r="H69" s="26">
        <v>43907</v>
      </c>
      <c r="I69" s="8" t="s">
        <v>4</v>
      </c>
      <c r="J69" s="16">
        <v>9664457</v>
      </c>
      <c r="K69" s="8" t="s">
        <v>190</v>
      </c>
    </row>
    <row r="70" spans="8:12" ht="30" customHeight="1" x14ac:dyDescent="0.15">
      <c r="H70" s="26">
        <v>43907</v>
      </c>
      <c r="I70" s="8" t="s">
        <v>4</v>
      </c>
      <c r="J70" s="16">
        <v>9483605</v>
      </c>
      <c r="K70" s="8" t="s">
        <v>191</v>
      </c>
    </row>
    <row r="71" spans="8:12" ht="30" customHeight="1" x14ac:dyDescent="0.15">
      <c r="H71" s="26">
        <v>43908</v>
      </c>
      <c r="I71" s="8" t="s">
        <v>3</v>
      </c>
      <c r="J71" s="16">
        <v>9199141</v>
      </c>
      <c r="K71" s="8" t="s">
        <v>192</v>
      </c>
      <c r="L71" t="s">
        <v>1022</v>
      </c>
    </row>
    <row r="72" spans="8:12" ht="30" customHeight="1" x14ac:dyDescent="0.15">
      <c r="H72" s="26">
        <v>43908</v>
      </c>
      <c r="I72" s="8" t="s">
        <v>3</v>
      </c>
      <c r="J72" s="16">
        <v>9195925</v>
      </c>
      <c r="K72" s="8" t="s">
        <v>123</v>
      </c>
      <c r="L72" t="s">
        <v>1022</v>
      </c>
    </row>
    <row r="73" spans="8:12" ht="30" customHeight="1" x14ac:dyDescent="0.15">
      <c r="H73" s="26">
        <v>43910</v>
      </c>
      <c r="I73" s="8" t="s">
        <v>4</v>
      </c>
      <c r="J73" s="16">
        <v>9375812</v>
      </c>
      <c r="K73" s="8" t="s">
        <v>193</v>
      </c>
      <c r="L73" t="s">
        <v>1022</v>
      </c>
    </row>
    <row r="74" spans="8:12" ht="30" customHeight="1" x14ac:dyDescent="0.15">
      <c r="H74" s="26">
        <v>43910</v>
      </c>
      <c r="I74" s="8" t="s">
        <v>4</v>
      </c>
      <c r="J74" s="16">
        <v>9285990</v>
      </c>
      <c r="K74" s="8" t="s">
        <v>194</v>
      </c>
    </row>
    <row r="75" spans="8:12" ht="30" customHeight="1" x14ac:dyDescent="0.15">
      <c r="H75" s="26">
        <v>43911</v>
      </c>
      <c r="I75" s="8" t="s">
        <v>4</v>
      </c>
      <c r="J75" s="16">
        <v>9514767</v>
      </c>
      <c r="K75" s="8" t="s">
        <v>195</v>
      </c>
    </row>
    <row r="76" spans="8:12" ht="30" customHeight="1" x14ac:dyDescent="0.15">
      <c r="H76" s="26">
        <v>43913</v>
      </c>
      <c r="I76" s="8" t="s">
        <v>4</v>
      </c>
      <c r="J76" s="16">
        <v>9285691</v>
      </c>
      <c r="K76" s="8" t="s">
        <v>196</v>
      </c>
    </row>
    <row r="77" spans="8:12" ht="30" customHeight="1" x14ac:dyDescent="0.15">
      <c r="H77" s="26">
        <v>43914</v>
      </c>
      <c r="I77" s="8" t="s">
        <v>4</v>
      </c>
      <c r="J77" s="16">
        <v>9484431</v>
      </c>
      <c r="K77" s="8" t="s">
        <v>197</v>
      </c>
      <c r="L77" t="s">
        <v>1022</v>
      </c>
    </row>
    <row r="78" spans="8:12" ht="30" customHeight="1" x14ac:dyDescent="0.15">
      <c r="H78" s="26">
        <v>43915</v>
      </c>
      <c r="I78" s="8" t="s">
        <v>163</v>
      </c>
      <c r="J78" s="16">
        <v>9195652</v>
      </c>
      <c r="K78" s="8" t="s">
        <v>198</v>
      </c>
      <c r="L78" t="s">
        <v>1022</v>
      </c>
    </row>
    <row r="79" spans="8:12" ht="30" customHeight="1" x14ac:dyDescent="0.15">
      <c r="H79" s="26">
        <v>43915</v>
      </c>
      <c r="I79" s="8" t="s">
        <v>32</v>
      </c>
      <c r="J79" s="16">
        <v>9213595</v>
      </c>
      <c r="K79" s="8" t="s">
        <v>199</v>
      </c>
      <c r="L79" t="s">
        <v>1022</v>
      </c>
    </row>
    <row r="80" spans="8:12" ht="30" customHeight="1" x14ac:dyDescent="0.15">
      <c r="H80" s="26">
        <v>43915</v>
      </c>
      <c r="I80" s="8" t="s">
        <v>32</v>
      </c>
      <c r="J80" s="16">
        <v>8806163</v>
      </c>
      <c r="K80" s="8" t="s">
        <v>200</v>
      </c>
      <c r="L80" t="s">
        <v>1022</v>
      </c>
    </row>
    <row r="81" spans="8:12" ht="30" customHeight="1" x14ac:dyDescent="0.15">
      <c r="H81" s="26">
        <v>43887</v>
      </c>
      <c r="I81" s="8" t="s">
        <v>4</v>
      </c>
      <c r="J81" s="16">
        <v>9286243</v>
      </c>
      <c r="K81" s="8" t="s">
        <v>201</v>
      </c>
    </row>
    <row r="82" spans="8:12" ht="30" customHeight="1" x14ac:dyDescent="0.15">
      <c r="H82" s="26">
        <v>43887</v>
      </c>
      <c r="I82" s="8" t="s">
        <v>3</v>
      </c>
      <c r="J82" s="16">
        <v>9115975</v>
      </c>
      <c r="K82" s="8" t="s">
        <v>202</v>
      </c>
      <c r="L82" t="s">
        <v>1022</v>
      </c>
    </row>
    <row r="83" spans="8:12" ht="30" customHeight="1" x14ac:dyDescent="0.15">
      <c r="H83" s="26">
        <v>43888</v>
      </c>
      <c r="I83" s="8" t="s">
        <v>4</v>
      </c>
      <c r="J83" s="16">
        <v>9307360</v>
      </c>
      <c r="K83" s="8" t="s">
        <v>203</v>
      </c>
    </row>
    <row r="84" spans="8:12" ht="30" customHeight="1" x14ac:dyDescent="0.15">
      <c r="H84" s="26">
        <v>43888</v>
      </c>
      <c r="I84" s="8" t="s">
        <v>3</v>
      </c>
      <c r="J84" s="16">
        <v>9115975</v>
      </c>
      <c r="K84" s="8" t="s">
        <v>202</v>
      </c>
      <c r="L84" t="s">
        <v>1022</v>
      </c>
    </row>
    <row r="85" spans="8:12" ht="30" customHeight="1" x14ac:dyDescent="0.15">
      <c r="H85" s="26">
        <v>43920</v>
      </c>
      <c r="I85" s="8" t="s">
        <v>3</v>
      </c>
      <c r="J85" s="8">
        <v>9136137</v>
      </c>
      <c r="K85" s="8" t="s">
        <v>204</v>
      </c>
      <c r="L85" t="s">
        <v>1022</v>
      </c>
    </row>
    <row r="86" spans="8:12" ht="30" customHeight="1" x14ac:dyDescent="0.15">
      <c r="H86" s="26">
        <v>43920</v>
      </c>
      <c r="I86" s="8" t="s">
        <v>4</v>
      </c>
      <c r="J86" s="16">
        <v>9355355</v>
      </c>
      <c r="K86" s="8" t="s">
        <v>205</v>
      </c>
    </row>
    <row r="87" spans="8:12" ht="30" customHeight="1" x14ac:dyDescent="0.15">
      <c r="H87" s="26">
        <v>43921</v>
      </c>
      <c r="I87" s="8" t="s">
        <v>3</v>
      </c>
      <c r="J87" s="16">
        <v>9136137</v>
      </c>
      <c r="K87" s="8" t="s">
        <v>204</v>
      </c>
      <c r="L87" t="s">
        <v>1022</v>
      </c>
    </row>
    <row r="88" spans="8:12" ht="30" customHeight="1" x14ac:dyDescent="0.15">
      <c r="H88" s="11"/>
      <c r="I88" s="8"/>
      <c r="J88" s="8"/>
      <c r="K88" s="8"/>
    </row>
    <row r="89" spans="8:12" ht="30" customHeight="1" x14ac:dyDescent="0.15">
      <c r="H89" s="25" t="s">
        <v>206</v>
      </c>
      <c r="I89" s="8"/>
      <c r="J89" s="8"/>
      <c r="K89" s="8"/>
    </row>
    <row r="90" spans="8:12" ht="30" customHeight="1" x14ac:dyDescent="0.15">
      <c r="H90" s="26">
        <v>43922</v>
      </c>
      <c r="I90" s="8" t="s">
        <v>3</v>
      </c>
      <c r="J90" s="16">
        <v>9611022</v>
      </c>
      <c r="K90" s="8" t="s">
        <v>207</v>
      </c>
      <c r="L90" t="s">
        <v>1022</v>
      </c>
    </row>
    <row r="91" spans="8:12" ht="30" customHeight="1" x14ac:dyDescent="0.15">
      <c r="H91" s="26">
        <v>43925</v>
      </c>
      <c r="I91" s="8" t="s">
        <v>4</v>
      </c>
      <c r="J91" s="16">
        <v>9326823</v>
      </c>
      <c r="K91" s="8" t="s">
        <v>208</v>
      </c>
    </row>
    <row r="92" spans="8:12" ht="30" customHeight="1" x14ac:dyDescent="0.15">
      <c r="H92" s="26">
        <v>43925</v>
      </c>
      <c r="I92" s="8" t="s">
        <v>32</v>
      </c>
      <c r="J92" s="16">
        <v>9103972</v>
      </c>
      <c r="K92" s="8" t="s">
        <v>209</v>
      </c>
    </row>
    <row r="93" spans="8:12" ht="30" customHeight="1" x14ac:dyDescent="0.15">
      <c r="H93" s="26">
        <v>43929</v>
      </c>
      <c r="I93" s="8" t="s">
        <v>57</v>
      </c>
      <c r="J93" s="16">
        <v>9354351</v>
      </c>
      <c r="K93" s="8" t="s">
        <v>210</v>
      </c>
    </row>
    <row r="94" spans="8:12" ht="30" customHeight="1" x14ac:dyDescent="0.15">
      <c r="H94" s="26">
        <v>43929</v>
      </c>
      <c r="I94" s="8" t="s">
        <v>4</v>
      </c>
      <c r="J94" s="16">
        <v>9175781</v>
      </c>
      <c r="K94" s="8" t="s">
        <v>211</v>
      </c>
    </row>
    <row r="95" spans="8:12" ht="30" customHeight="1" x14ac:dyDescent="0.15">
      <c r="H95" s="26">
        <v>43930</v>
      </c>
      <c r="I95" s="8" t="s">
        <v>32</v>
      </c>
      <c r="J95" s="16">
        <v>8919843</v>
      </c>
      <c r="K95" s="8" t="s">
        <v>212</v>
      </c>
      <c r="L95" t="s">
        <v>1022</v>
      </c>
    </row>
    <row r="96" spans="8:12" ht="30" customHeight="1" x14ac:dyDescent="0.15">
      <c r="H96" s="26">
        <v>43932</v>
      </c>
      <c r="I96" s="8" t="s">
        <v>35</v>
      </c>
      <c r="J96" s="16">
        <v>8919843</v>
      </c>
      <c r="K96" s="8" t="s">
        <v>213</v>
      </c>
    </row>
    <row r="97" spans="8:12" ht="30" customHeight="1" x14ac:dyDescent="0.15">
      <c r="H97" s="26">
        <v>43936</v>
      </c>
      <c r="I97" s="8" t="s">
        <v>3</v>
      </c>
      <c r="J97" s="16">
        <v>9393670</v>
      </c>
      <c r="K97" s="8" t="s">
        <v>164</v>
      </c>
    </row>
    <row r="98" spans="8:12" ht="30" customHeight="1" x14ac:dyDescent="0.15">
      <c r="H98" s="26">
        <v>43938</v>
      </c>
      <c r="I98" s="8" t="s">
        <v>4</v>
      </c>
      <c r="J98" s="16">
        <v>9777589</v>
      </c>
      <c r="K98" s="8" t="s">
        <v>214</v>
      </c>
    </row>
    <row r="99" spans="8:12" ht="30" customHeight="1" x14ac:dyDescent="0.15">
      <c r="H99" s="26">
        <v>43939</v>
      </c>
      <c r="I99" s="8" t="s">
        <v>4</v>
      </c>
      <c r="J99" s="16">
        <v>9383429</v>
      </c>
      <c r="K99" s="8" t="s">
        <v>215</v>
      </c>
    </row>
    <row r="100" spans="8:12" ht="30" customHeight="1" x14ac:dyDescent="0.15">
      <c r="H100" s="26">
        <v>43939</v>
      </c>
      <c r="I100" s="8" t="s">
        <v>37</v>
      </c>
      <c r="J100" s="16">
        <v>9226371</v>
      </c>
      <c r="K100" s="8" t="s">
        <v>216</v>
      </c>
      <c r="L100" t="s">
        <v>1022</v>
      </c>
    </row>
    <row r="101" spans="8:12" ht="30" customHeight="1" x14ac:dyDescent="0.15">
      <c r="H101" s="26">
        <v>43939</v>
      </c>
      <c r="I101" s="8" t="s">
        <v>218</v>
      </c>
      <c r="J101" s="16">
        <v>9231535</v>
      </c>
      <c r="K101" s="8" t="s">
        <v>217</v>
      </c>
    </row>
    <row r="102" spans="8:12" ht="30" customHeight="1" x14ac:dyDescent="0.15">
      <c r="H102" s="26">
        <v>43941</v>
      </c>
      <c r="I102" s="8" t="s">
        <v>3</v>
      </c>
      <c r="J102" s="16">
        <v>9594602</v>
      </c>
      <c r="K102" s="8" t="s">
        <v>219</v>
      </c>
      <c r="L102" t="s">
        <v>1022</v>
      </c>
    </row>
    <row r="103" spans="8:12" ht="30" customHeight="1" x14ac:dyDescent="0.15">
      <c r="H103" s="26">
        <v>43944</v>
      </c>
      <c r="I103" s="8" t="s">
        <v>4</v>
      </c>
      <c r="J103" s="16">
        <v>9483334</v>
      </c>
      <c r="K103" s="8" t="s">
        <v>220</v>
      </c>
    </row>
    <row r="104" spans="8:12" ht="30" customHeight="1" x14ac:dyDescent="0.15">
      <c r="H104" s="26">
        <v>43944</v>
      </c>
      <c r="I104" s="8" t="s">
        <v>35</v>
      </c>
      <c r="J104" s="16">
        <v>9337755</v>
      </c>
      <c r="K104" s="8" t="s">
        <v>221</v>
      </c>
      <c r="L104" t="s">
        <v>1022</v>
      </c>
    </row>
    <row r="105" spans="8:12" ht="30" customHeight="1" x14ac:dyDescent="0.15">
      <c r="H105" s="26">
        <v>43947</v>
      </c>
      <c r="I105" s="8" t="s">
        <v>4</v>
      </c>
      <c r="J105" s="16">
        <v>9429223</v>
      </c>
      <c r="K105" s="8" t="s">
        <v>222</v>
      </c>
      <c r="L105" t="s">
        <v>1022</v>
      </c>
    </row>
    <row r="106" spans="8:12" ht="30" customHeight="1" x14ac:dyDescent="0.15">
      <c r="H106" s="26">
        <v>43948</v>
      </c>
      <c r="I106" s="8" t="s">
        <v>4</v>
      </c>
      <c r="J106" s="16">
        <v>9304801</v>
      </c>
      <c r="K106" s="8" t="s">
        <v>223</v>
      </c>
    </row>
    <row r="107" spans="8:12" ht="30" customHeight="1" x14ac:dyDescent="0.15">
      <c r="H107" s="26">
        <v>43948</v>
      </c>
      <c r="I107" s="8" t="s">
        <v>4</v>
      </c>
      <c r="J107" s="16">
        <v>9632105</v>
      </c>
      <c r="K107" s="8" t="s">
        <v>224</v>
      </c>
    </row>
    <row r="108" spans="8:12" ht="30" customHeight="1" x14ac:dyDescent="0.15">
      <c r="H108" s="26">
        <v>43949</v>
      </c>
      <c r="I108" s="8" t="s">
        <v>3</v>
      </c>
      <c r="J108" s="16">
        <v>9512848</v>
      </c>
      <c r="K108" s="8" t="s">
        <v>225</v>
      </c>
      <c r="L108" t="s">
        <v>1022</v>
      </c>
    </row>
    <row r="109" spans="8:12" ht="30" customHeight="1" x14ac:dyDescent="0.15">
      <c r="H109" s="26">
        <v>43949</v>
      </c>
      <c r="I109" s="8" t="s">
        <v>57</v>
      </c>
      <c r="J109" s="16">
        <v>9341184</v>
      </c>
      <c r="K109" s="8" t="s">
        <v>226</v>
      </c>
    </row>
    <row r="110" spans="8:12" ht="30" customHeight="1" x14ac:dyDescent="0.15">
      <c r="H110" s="26">
        <v>43950</v>
      </c>
      <c r="I110" s="8" t="s">
        <v>4</v>
      </c>
      <c r="J110" s="16">
        <v>9841017</v>
      </c>
      <c r="K110" s="8" t="s">
        <v>227</v>
      </c>
    </row>
    <row r="111" spans="8:12" ht="30" customHeight="1" x14ac:dyDescent="0.15">
      <c r="H111" s="11"/>
      <c r="I111" s="8"/>
      <c r="J111" s="8"/>
      <c r="K111" s="8"/>
    </row>
    <row r="112" spans="8:12" ht="30" customHeight="1" x14ac:dyDescent="0.15">
      <c r="H112" s="25" t="s">
        <v>228</v>
      </c>
      <c r="I112" s="8"/>
      <c r="J112" s="8"/>
      <c r="K112" s="8"/>
    </row>
    <row r="113" spans="8:12" ht="30" customHeight="1" x14ac:dyDescent="0.15">
      <c r="H113" s="11"/>
      <c r="I113" s="8"/>
      <c r="J113" s="8"/>
      <c r="K113" s="8"/>
    </row>
    <row r="114" spans="8:12" ht="30" customHeight="1" x14ac:dyDescent="0.15">
      <c r="H114" s="26">
        <v>43952</v>
      </c>
      <c r="I114" s="8" t="s">
        <v>4</v>
      </c>
      <c r="J114" s="16">
        <v>9278143</v>
      </c>
      <c r="K114" s="8" t="s">
        <v>229</v>
      </c>
      <c r="L114" t="s">
        <v>1022</v>
      </c>
    </row>
    <row r="115" spans="8:12" ht="30" customHeight="1" x14ac:dyDescent="0.15">
      <c r="H115" s="26">
        <v>43954</v>
      </c>
      <c r="I115" s="8" t="s">
        <v>37</v>
      </c>
      <c r="J115" s="16">
        <v>9329409</v>
      </c>
      <c r="K115" s="8" t="s">
        <v>230</v>
      </c>
    </row>
    <row r="116" spans="8:12" ht="30" customHeight="1" x14ac:dyDescent="0.15">
      <c r="H116" s="26">
        <v>43956</v>
      </c>
      <c r="I116" s="8" t="s">
        <v>23</v>
      </c>
      <c r="J116" s="16">
        <v>9486178</v>
      </c>
      <c r="K116" s="8" t="s">
        <v>231</v>
      </c>
    </row>
    <row r="117" spans="8:12" ht="30" customHeight="1" x14ac:dyDescent="0.15">
      <c r="H117" s="26">
        <v>43958</v>
      </c>
      <c r="I117" s="8" t="s">
        <v>4</v>
      </c>
      <c r="J117" s="18">
        <v>9110391</v>
      </c>
      <c r="K117" s="8" t="s">
        <v>232</v>
      </c>
    </row>
    <row r="118" spans="8:12" ht="30" customHeight="1" x14ac:dyDescent="0.15">
      <c r="H118" s="26">
        <v>43958</v>
      </c>
      <c r="I118" s="8" t="s">
        <v>3</v>
      </c>
      <c r="J118" s="16">
        <v>9696838</v>
      </c>
      <c r="K118" s="8" t="s">
        <v>234</v>
      </c>
      <c r="L118" t="s">
        <v>1022</v>
      </c>
    </row>
    <row r="119" spans="8:12" ht="30" customHeight="1" x14ac:dyDescent="0.15">
      <c r="H119" s="26">
        <v>43959</v>
      </c>
      <c r="I119" s="8" t="s">
        <v>3</v>
      </c>
      <c r="J119" s="18">
        <v>9346706</v>
      </c>
      <c r="K119" s="8" t="s">
        <v>233</v>
      </c>
      <c r="L119" t="s">
        <v>1022</v>
      </c>
    </row>
    <row r="120" spans="8:12" ht="30" customHeight="1" x14ac:dyDescent="0.15">
      <c r="H120" s="26">
        <v>43961</v>
      </c>
      <c r="I120" s="8" t="s">
        <v>4</v>
      </c>
      <c r="J120" s="16">
        <v>9514822</v>
      </c>
      <c r="K120" s="8" t="s">
        <v>235</v>
      </c>
    </row>
    <row r="121" spans="8:12" ht="30" customHeight="1" x14ac:dyDescent="0.15">
      <c r="H121" s="26">
        <v>43962</v>
      </c>
      <c r="I121" s="8" t="s">
        <v>3</v>
      </c>
      <c r="J121" s="16">
        <v>9341419</v>
      </c>
      <c r="K121" s="8" t="s">
        <v>236</v>
      </c>
      <c r="L121" t="s">
        <v>1022</v>
      </c>
    </row>
    <row r="122" spans="8:12" ht="30" customHeight="1" x14ac:dyDescent="0.15">
      <c r="H122" s="26">
        <v>43962</v>
      </c>
      <c r="I122" s="8" t="s">
        <v>57</v>
      </c>
      <c r="J122" s="18">
        <v>9285641</v>
      </c>
      <c r="K122" s="8" t="s">
        <v>237</v>
      </c>
    </row>
    <row r="123" spans="8:12" ht="30" customHeight="1" x14ac:dyDescent="0.15">
      <c r="H123" s="26">
        <v>43964</v>
      </c>
      <c r="I123" s="8" t="s">
        <v>3</v>
      </c>
      <c r="J123" s="16">
        <v>8201648</v>
      </c>
      <c r="K123" s="8" t="s">
        <v>238</v>
      </c>
      <c r="L123" t="s">
        <v>1022</v>
      </c>
    </row>
    <row r="124" spans="8:12" ht="30" customHeight="1" x14ac:dyDescent="0.15">
      <c r="H124" s="26">
        <v>43967</v>
      </c>
      <c r="I124" s="8" t="s">
        <v>35</v>
      </c>
      <c r="J124" s="18">
        <v>9702194</v>
      </c>
      <c r="K124" s="8" t="s">
        <v>239</v>
      </c>
      <c r="L124" t="s">
        <v>1022</v>
      </c>
    </row>
    <row r="125" spans="8:12" ht="30" customHeight="1" x14ac:dyDescent="0.15">
      <c r="H125" s="26">
        <v>43967</v>
      </c>
      <c r="I125" s="8" t="s">
        <v>3</v>
      </c>
      <c r="J125" s="16">
        <v>9439369</v>
      </c>
      <c r="K125" s="8" t="s">
        <v>240</v>
      </c>
      <c r="L125" t="s">
        <v>1022</v>
      </c>
    </row>
    <row r="126" spans="8:12" ht="30" customHeight="1" x14ac:dyDescent="0.15">
      <c r="H126" s="26">
        <v>43968</v>
      </c>
      <c r="I126" s="8" t="s">
        <v>128</v>
      </c>
      <c r="J126" s="16">
        <v>9549645</v>
      </c>
      <c r="K126" s="8" t="s">
        <v>241</v>
      </c>
    </row>
    <row r="127" spans="8:12" ht="30" customHeight="1" x14ac:dyDescent="0.15">
      <c r="H127" s="26">
        <v>43969</v>
      </c>
      <c r="I127" s="8" t="s">
        <v>39</v>
      </c>
      <c r="J127" s="16">
        <v>9417335</v>
      </c>
      <c r="K127" s="8" t="s">
        <v>242</v>
      </c>
      <c r="L127" t="s">
        <v>1022</v>
      </c>
    </row>
    <row r="128" spans="8:12" ht="30" customHeight="1" x14ac:dyDescent="0.15">
      <c r="H128" s="26">
        <v>43970</v>
      </c>
      <c r="I128" s="8" t="s">
        <v>7</v>
      </c>
      <c r="J128" s="16">
        <v>9248540</v>
      </c>
      <c r="K128" s="8" t="s">
        <v>243</v>
      </c>
      <c r="L128" t="s">
        <v>1022</v>
      </c>
    </row>
    <row r="129" spans="8:12" ht="30" customHeight="1" x14ac:dyDescent="0.15">
      <c r="H129" s="26">
        <v>43971</v>
      </c>
      <c r="I129" s="8" t="s">
        <v>4</v>
      </c>
      <c r="J129" s="16">
        <v>9195717</v>
      </c>
      <c r="K129" s="8" t="s">
        <v>244</v>
      </c>
      <c r="L129" t="s">
        <v>1022</v>
      </c>
    </row>
    <row r="130" spans="8:12" ht="30" customHeight="1" x14ac:dyDescent="0.15">
      <c r="H130" s="26">
        <v>43973</v>
      </c>
      <c r="I130" s="8" t="s">
        <v>4</v>
      </c>
      <c r="J130" s="16">
        <v>9280706</v>
      </c>
      <c r="K130" s="8" t="s">
        <v>245</v>
      </c>
      <c r="L130" t="s">
        <v>1022</v>
      </c>
    </row>
    <row r="131" spans="8:12" ht="30" customHeight="1" x14ac:dyDescent="0.15">
      <c r="H131" s="26">
        <v>43976</v>
      </c>
      <c r="I131" s="8" t="s">
        <v>23</v>
      </c>
      <c r="J131" s="16">
        <v>9434723</v>
      </c>
      <c r="K131" s="8" t="s">
        <v>246</v>
      </c>
    </row>
    <row r="132" spans="8:12" ht="30" customHeight="1" x14ac:dyDescent="0.15">
      <c r="H132" s="26">
        <v>43978</v>
      </c>
      <c r="I132" s="8" t="s">
        <v>4</v>
      </c>
      <c r="J132" s="16">
        <v>9304447</v>
      </c>
      <c r="K132" s="8" t="s">
        <v>247</v>
      </c>
    </row>
    <row r="133" spans="8:12" ht="30" customHeight="1" x14ac:dyDescent="0.15">
      <c r="H133" s="26">
        <v>43978</v>
      </c>
      <c r="I133" s="8" t="s">
        <v>3</v>
      </c>
      <c r="J133" s="16">
        <v>9445540</v>
      </c>
      <c r="K133" s="8" t="s">
        <v>248</v>
      </c>
      <c r="L133" t="s">
        <v>1022</v>
      </c>
    </row>
    <row r="134" spans="8:12" ht="30" customHeight="1" x14ac:dyDescent="0.15">
      <c r="H134" s="26">
        <v>43979</v>
      </c>
      <c r="I134" s="8" t="s">
        <v>4</v>
      </c>
      <c r="J134" s="16">
        <v>9361718</v>
      </c>
      <c r="K134" s="8" t="s">
        <v>249</v>
      </c>
      <c r="L134" t="s">
        <v>1022</v>
      </c>
    </row>
    <row r="135" spans="8:12" ht="30" customHeight="1" x14ac:dyDescent="0.15">
      <c r="H135" s="26">
        <v>43980</v>
      </c>
      <c r="I135" s="8" t="s">
        <v>3</v>
      </c>
      <c r="J135" s="16">
        <v>9594585</v>
      </c>
      <c r="K135" s="8" t="s">
        <v>250</v>
      </c>
      <c r="L135" t="s">
        <v>1022</v>
      </c>
    </row>
    <row r="136" spans="8:12" ht="30" customHeight="1" x14ac:dyDescent="0.15">
      <c r="H136" s="26">
        <v>43981</v>
      </c>
      <c r="I136" s="8" t="s">
        <v>4</v>
      </c>
      <c r="J136" s="16">
        <v>9516404</v>
      </c>
      <c r="K136" s="8" t="s">
        <v>251</v>
      </c>
    </row>
    <row r="137" spans="8:12" ht="30" customHeight="1" x14ac:dyDescent="0.15">
      <c r="H137" s="26">
        <v>43981</v>
      </c>
      <c r="I137" s="8" t="s">
        <v>253</v>
      </c>
      <c r="J137" s="16">
        <v>9516404</v>
      </c>
      <c r="K137" s="8" t="s">
        <v>252</v>
      </c>
    </row>
    <row r="138" spans="8:12" ht="30" customHeight="1" x14ac:dyDescent="0.15">
      <c r="H138" s="26">
        <v>43981</v>
      </c>
      <c r="I138" s="8" t="s">
        <v>3</v>
      </c>
      <c r="J138" s="16">
        <v>9439357</v>
      </c>
      <c r="K138" s="8" t="s">
        <v>254</v>
      </c>
      <c r="L138" t="s">
        <v>1022</v>
      </c>
    </row>
    <row r="139" spans="8:12" ht="30" customHeight="1" x14ac:dyDescent="0.15">
      <c r="H139" s="26">
        <v>43982</v>
      </c>
      <c r="I139" s="8" t="s">
        <v>4</v>
      </c>
      <c r="J139" s="16">
        <v>9122930</v>
      </c>
      <c r="K139" s="8" t="s">
        <v>255</v>
      </c>
    </row>
    <row r="140" spans="8:12" ht="30" customHeight="1" x14ac:dyDescent="0.15">
      <c r="H140" s="11"/>
      <c r="I140" s="8"/>
      <c r="J140" s="18"/>
      <c r="K140" s="8"/>
    </row>
    <row r="141" spans="8:12" ht="30" customHeight="1" x14ac:dyDescent="0.15">
      <c r="H141" s="25" t="s">
        <v>256</v>
      </c>
      <c r="I141" s="8"/>
      <c r="J141" s="18"/>
      <c r="K141" s="8"/>
    </row>
    <row r="142" spans="8:12" ht="30" customHeight="1" x14ac:dyDescent="0.15">
      <c r="H142" s="11"/>
      <c r="I142" s="8"/>
      <c r="J142" s="18"/>
      <c r="K142" s="8"/>
    </row>
    <row r="143" spans="8:12" ht="30" customHeight="1" x14ac:dyDescent="0.15">
      <c r="H143" s="26">
        <v>43983</v>
      </c>
      <c r="I143" s="8" t="s">
        <v>3</v>
      </c>
      <c r="J143" s="16">
        <v>9105841</v>
      </c>
      <c r="K143" s="8" t="s">
        <v>257</v>
      </c>
      <c r="L143" t="s">
        <v>1022</v>
      </c>
    </row>
    <row r="144" spans="8:12" ht="30" customHeight="1" x14ac:dyDescent="0.15">
      <c r="H144" s="26">
        <v>43984</v>
      </c>
      <c r="I144" s="8" t="s">
        <v>23</v>
      </c>
      <c r="J144" s="16">
        <v>9721413</v>
      </c>
      <c r="K144" s="8" t="s">
        <v>258</v>
      </c>
    </row>
    <row r="145" spans="8:12" ht="30" customHeight="1" x14ac:dyDescent="0.15">
      <c r="H145" s="26">
        <v>43985</v>
      </c>
      <c r="I145" s="8" t="s">
        <v>35</v>
      </c>
      <c r="J145" s="16">
        <v>9772113</v>
      </c>
      <c r="K145" s="8" t="s">
        <v>259</v>
      </c>
      <c r="L145" t="s">
        <v>1022</v>
      </c>
    </row>
    <row r="146" spans="8:12" ht="30" customHeight="1" x14ac:dyDescent="0.15">
      <c r="H146" s="26">
        <v>43985</v>
      </c>
      <c r="I146" s="8" t="s">
        <v>35</v>
      </c>
      <c r="J146" s="16">
        <v>9828998</v>
      </c>
      <c r="K146" s="8" t="s">
        <v>260</v>
      </c>
      <c r="L146" t="s">
        <v>1022</v>
      </c>
    </row>
    <row r="147" spans="8:12" ht="30" customHeight="1" x14ac:dyDescent="0.15">
      <c r="H147" s="26">
        <v>43987</v>
      </c>
      <c r="I147" s="8" t="s">
        <v>4</v>
      </c>
      <c r="J147" s="16">
        <v>9770751</v>
      </c>
      <c r="K147" s="8" t="s">
        <v>261</v>
      </c>
    </row>
    <row r="148" spans="8:12" ht="30" customHeight="1" x14ac:dyDescent="0.15">
      <c r="H148" s="26">
        <v>43990</v>
      </c>
      <c r="I148" s="8" t="s">
        <v>3</v>
      </c>
      <c r="J148" s="16">
        <v>9818280</v>
      </c>
      <c r="K148" s="8" t="s">
        <v>262</v>
      </c>
      <c r="L148" t="s">
        <v>1022</v>
      </c>
    </row>
    <row r="149" spans="8:12" ht="30" customHeight="1" x14ac:dyDescent="0.15">
      <c r="H149" s="26">
        <v>43990</v>
      </c>
      <c r="I149" s="8" t="s">
        <v>4</v>
      </c>
      <c r="J149" s="16">
        <v>9173329</v>
      </c>
      <c r="K149" s="8" t="s">
        <v>263</v>
      </c>
    </row>
    <row r="150" spans="8:12" ht="30" customHeight="1" x14ac:dyDescent="0.15">
      <c r="H150" s="26">
        <v>43991</v>
      </c>
      <c r="I150" s="8" t="s">
        <v>3</v>
      </c>
      <c r="J150" s="16">
        <v>9392183</v>
      </c>
      <c r="K150" s="8" t="s">
        <v>264</v>
      </c>
      <c r="L150" t="s">
        <v>1022</v>
      </c>
    </row>
    <row r="151" spans="8:12" ht="30" customHeight="1" x14ac:dyDescent="0.15">
      <c r="H151" s="26">
        <v>43991</v>
      </c>
      <c r="I151" s="8" t="s">
        <v>40</v>
      </c>
      <c r="J151" s="16">
        <v>952570</v>
      </c>
      <c r="K151" s="8" t="s">
        <v>265</v>
      </c>
      <c r="L151" t="s">
        <v>1022</v>
      </c>
    </row>
    <row r="152" spans="8:12" ht="30" customHeight="1" x14ac:dyDescent="0.15">
      <c r="H152" s="26">
        <v>43991</v>
      </c>
      <c r="I152" s="8" t="s">
        <v>4</v>
      </c>
      <c r="J152" s="16">
        <v>9249099</v>
      </c>
      <c r="K152" s="8" t="s">
        <v>266</v>
      </c>
      <c r="L152" t="s">
        <v>1022</v>
      </c>
    </row>
    <row r="153" spans="8:12" ht="30" customHeight="1" x14ac:dyDescent="0.15">
      <c r="H153" s="26">
        <v>43992</v>
      </c>
      <c r="I153" s="8" t="s">
        <v>3</v>
      </c>
      <c r="J153" s="16">
        <v>9115925</v>
      </c>
      <c r="K153" s="8" t="s">
        <v>267</v>
      </c>
      <c r="L153" t="s">
        <v>1022</v>
      </c>
    </row>
    <row r="154" spans="8:12" ht="30" customHeight="1" x14ac:dyDescent="0.15">
      <c r="H154" s="26">
        <v>43992</v>
      </c>
      <c r="I154" s="8" t="s">
        <v>37</v>
      </c>
      <c r="J154" s="16">
        <v>9173329</v>
      </c>
      <c r="K154" s="8" t="s">
        <v>263</v>
      </c>
      <c r="L154" t="s">
        <v>1022</v>
      </c>
    </row>
    <row r="155" spans="8:12" ht="30" customHeight="1" x14ac:dyDescent="0.15">
      <c r="H155" s="26">
        <v>43996</v>
      </c>
      <c r="I155" s="8" t="s">
        <v>4</v>
      </c>
      <c r="J155" s="16">
        <v>9277802</v>
      </c>
      <c r="K155" s="8" t="s">
        <v>268</v>
      </c>
    </row>
    <row r="156" spans="8:12" ht="30" customHeight="1" x14ac:dyDescent="0.15">
      <c r="H156" s="26">
        <v>43996</v>
      </c>
      <c r="I156" s="8" t="s">
        <v>4</v>
      </c>
      <c r="J156" s="16">
        <v>9863297</v>
      </c>
      <c r="K156" s="8" t="s">
        <v>269</v>
      </c>
    </row>
    <row r="157" spans="8:12" ht="30" customHeight="1" x14ac:dyDescent="0.15">
      <c r="H157" s="26">
        <v>43996</v>
      </c>
      <c r="I157" s="8" t="s">
        <v>4</v>
      </c>
      <c r="J157" s="16">
        <v>9702089</v>
      </c>
      <c r="K157" s="8" t="s">
        <v>270</v>
      </c>
    </row>
    <row r="158" spans="8:12" ht="30" customHeight="1" x14ac:dyDescent="0.15">
      <c r="H158" s="26">
        <v>44003</v>
      </c>
      <c r="I158" s="8" t="s">
        <v>3</v>
      </c>
      <c r="J158" s="16">
        <v>9393383</v>
      </c>
      <c r="K158" s="8" t="s">
        <v>271</v>
      </c>
      <c r="L158" t="s">
        <v>1022</v>
      </c>
    </row>
    <row r="159" spans="8:12" ht="30" customHeight="1" x14ac:dyDescent="0.15">
      <c r="H159" s="26">
        <v>44003</v>
      </c>
      <c r="I159" s="8" t="s">
        <v>37</v>
      </c>
      <c r="J159" s="16">
        <v>9183415</v>
      </c>
      <c r="K159" s="8" t="s">
        <v>272</v>
      </c>
      <c r="L159" t="s">
        <v>1022</v>
      </c>
    </row>
    <row r="160" spans="8:12" ht="30" customHeight="1" x14ac:dyDescent="0.15">
      <c r="H160" s="26">
        <v>44003</v>
      </c>
      <c r="I160" s="8" t="s">
        <v>3</v>
      </c>
      <c r="J160" s="16">
        <v>9184029</v>
      </c>
      <c r="K160" s="8" t="s">
        <v>273</v>
      </c>
      <c r="L160" t="s">
        <v>1022</v>
      </c>
    </row>
    <row r="161" spans="8:12" ht="30" customHeight="1" x14ac:dyDescent="0.15">
      <c r="H161" s="26">
        <v>44004</v>
      </c>
      <c r="I161" s="8" t="s">
        <v>3</v>
      </c>
      <c r="J161" s="16">
        <v>9342152</v>
      </c>
      <c r="K161" s="8" t="s">
        <v>274</v>
      </c>
      <c r="L161" t="s">
        <v>1022</v>
      </c>
    </row>
    <row r="162" spans="8:12" ht="30" customHeight="1" x14ac:dyDescent="0.15">
      <c r="H162" s="26">
        <v>44006</v>
      </c>
      <c r="I162" s="8" t="s">
        <v>3</v>
      </c>
      <c r="J162" s="16">
        <v>9361122</v>
      </c>
      <c r="K162" s="8" t="s">
        <v>275</v>
      </c>
      <c r="L162" t="s">
        <v>1022</v>
      </c>
    </row>
    <row r="163" spans="8:12" ht="30" customHeight="1" x14ac:dyDescent="0.15">
      <c r="H163" s="26">
        <v>44006</v>
      </c>
      <c r="I163" s="8" t="s">
        <v>3</v>
      </c>
      <c r="J163" s="16">
        <v>9439802</v>
      </c>
      <c r="K163" s="8" t="s">
        <v>276</v>
      </c>
      <c r="L163" t="s">
        <v>1022</v>
      </c>
    </row>
    <row r="164" spans="8:12" ht="30" customHeight="1" x14ac:dyDescent="0.15">
      <c r="H164" s="26">
        <v>44011</v>
      </c>
      <c r="I164" s="8" t="s">
        <v>57</v>
      </c>
      <c r="J164" s="16">
        <v>9425502</v>
      </c>
      <c r="K164" s="8" t="s">
        <v>277</v>
      </c>
    </row>
    <row r="165" spans="8:12" ht="30" customHeight="1" x14ac:dyDescent="0.15">
      <c r="H165" s="11"/>
      <c r="I165" s="8"/>
      <c r="J165" s="18"/>
      <c r="K165" s="8"/>
    </row>
    <row r="166" spans="8:12" ht="30" customHeight="1" x14ac:dyDescent="0.15">
      <c r="H166" s="25" t="s">
        <v>278</v>
      </c>
      <c r="I166" s="8"/>
      <c r="J166" s="18"/>
      <c r="K166" s="8"/>
    </row>
    <row r="167" spans="8:12" ht="30" customHeight="1" x14ac:dyDescent="0.15">
      <c r="H167" s="11"/>
      <c r="I167" s="8"/>
      <c r="J167" s="18"/>
      <c r="K167" s="8"/>
    </row>
    <row r="168" spans="8:12" ht="30" customHeight="1" x14ac:dyDescent="0.15">
      <c r="H168" s="26">
        <v>44021</v>
      </c>
      <c r="I168" s="8" t="s">
        <v>3</v>
      </c>
      <c r="J168" s="16">
        <v>9254202</v>
      </c>
      <c r="K168" s="8" t="s">
        <v>279</v>
      </c>
    </row>
    <row r="169" spans="8:12" ht="30" customHeight="1" x14ac:dyDescent="0.15">
      <c r="H169" s="26">
        <v>44021</v>
      </c>
      <c r="I169" s="8" t="s">
        <v>3</v>
      </c>
      <c r="J169" s="16">
        <v>9583712</v>
      </c>
      <c r="K169" s="8" t="s">
        <v>280</v>
      </c>
      <c r="L169" t="s">
        <v>1022</v>
      </c>
    </row>
    <row r="170" spans="8:12" ht="30" customHeight="1" x14ac:dyDescent="0.15">
      <c r="H170" s="26">
        <v>44022</v>
      </c>
      <c r="I170" s="8" t="s">
        <v>4</v>
      </c>
      <c r="J170" s="16">
        <v>9777632</v>
      </c>
      <c r="K170" s="8" t="s">
        <v>281</v>
      </c>
    </row>
    <row r="171" spans="8:12" ht="30" customHeight="1" x14ac:dyDescent="0.15">
      <c r="H171" s="26">
        <v>44023</v>
      </c>
      <c r="I171" s="8" t="s">
        <v>3</v>
      </c>
      <c r="J171" s="16">
        <v>9348948</v>
      </c>
      <c r="K171" s="8" t="s">
        <v>282</v>
      </c>
      <c r="L171" t="s">
        <v>1022</v>
      </c>
    </row>
    <row r="172" spans="8:12" ht="30" customHeight="1" x14ac:dyDescent="0.15">
      <c r="H172" s="26">
        <v>44025</v>
      </c>
      <c r="I172" s="8" t="s">
        <v>93</v>
      </c>
      <c r="J172" s="16">
        <v>9258870</v>
      </c>
      <c r="K172" s="8" t="s">
        <v>283</v>
      </c>
    </row>
    <row r="173" spans="8:12" ht="30" customHeight="1" x14ac:dyDescent="0.15">
      <c r="H173" s="26">
        <v>44025</v>
      </c>
      <c r="I173" s="8" t="s">
        <v>4</v>
      </c>
      <c r="J173" s="16">
        <v>9243289</v>
      </c>
      <c r="K173" s="8" t="s">
        <v>284</v>
      </c>
      <c r="L173" t="s">
        <v>1022</v>
      </c>
    </row>
    <row r="174" spans="8:12" ht="30" customHeight="1" x14ac:dyDescent="0.15">
      <c r="H174" s="26">
        <v>44025</v>
      </c>
      <c r="I174" s="8" t="s">
        <v>3</v>
      </c>
      <c r="J174" s="16">
        <v>9903839</v>
      </c>
      <c r="K174" s="8" t="s">
        <v>285</v>
      </c>
      <c r="L174" t="s">
        <v>1022</v>
      </c>
    </row>
    <row r="175" spans="8:12" ht="30" customHeight="1" x14ac:dyDescent="0.15">
      <c r="H175" s="26">
        <v>44029</v>
      </c>
      <c r="I175" s="8" t="s">
        <v>40</v>
      </c>
      <c r="J175" s="16">
        <v>9148166</v>
      </c>
      <c r="K175" s="8" t="s">
        <v>286</v>
      </c>
    </row>
    <row r="176" spans="8:12" ht="30" customHeight="1" x14ac:dyDescent="0.15">
      <c r="H176" s="26">
        <v>44030</v>
      </c>
      <c r="I176" s="8" t="s">
        <v>4</v>
      </c>
      <c r="J176" s="16">
        <v>9695016</v>
      </c>
      <c r="K176" s="8" t="s">
        <v>287</v>
      </c>
      <c r="L176" t="s">
        <v>1022</v>
      </c>
    </row>
    <row r="177" spans="8:12" ht="30" customHeight="1" x14ac:dyDescent="0.15">
      <c r="H177" s="26">
        <v>44032</v>
      </c>
      <c r="I177" s="8" t="s">
        <v>40</v>
      </c>
      <c r="J177" s="16">
        <v>9404235</v>
      </c>
      <c r="K177" s="8" t="s">
        <v>288</v>
      </c>
    </row>
    <row r="178" spans="8:12" ht="30" customHeight="1" x14ac:dyDescent="0.15">
      <c r="H178" s="26">
        <v>44035</v>
      </c>
      <c r="I178" s="8" t="s">
        <v>3</v>
      </c>
      <c r="J178" s="16">
        <v>9415155</v>
      </c>
      <c r="K178" s="8" t="s">
        <v>289</v>
      </c>
      <c r="L178" t="s">
        <v>1022</v>
      </c>
    </row>
    <row r="179" spans="8:12" ht="30" customHeight="1" x14ac:dyDescent="0.15">
      <c r="H179" s="26">
        <v>44037</v>
      </c>
      <c r="I179" s="8" t="s">
        <v>3</v>
      </c>
      <c r="J179" s="16">
        <v>9282338</v>
      </c>
      <c r="K179" s="8" t="s">
        <v>290</v>
      </c>
      <c r="L179" t="s">
        <v>1022</v>
      </c>
    </row>
    <row r="180" spans="8:12" ht="30" customHeight="1" x14ac:dyDescent="0.15">
      <c r="H180" s="26">
        <v>44038</v>
      </c>
      <c r="I180" s="8" t="s">
        <v>4</v>
      </c>
      <c r="J180" s="16">
        <v>9301457</v>
      </c>
      <c r="K180" s="8" t="s">
        <v>291</v>
      </c>
      <c r="L180" t="s">
        <v>1022</v>
      </c>
    </row>
    <row r="181" spans="8:12" ht="30" customHeight="1" x14ac:dyDescent="0.15">
      <c r="H181" s="26">
        <v>44039</v>
      </c>
      <c r="I181" s="8" t="s">
        <v>4</v>
      </c>
      <c r="J181" s="16">
        <v>9451965</v>
      </c>
      <c r="K181" s="8" t="s">
        <v>292</v>
      </c>
    </row>
    <row r="182" spans="8:12" ht="30" customHeight="1" x14ac:dyDescent="0.15">
      <c r="H182" s="26">
        <v>44039</v>
      </c>
      <c r="I182" s="8" t="s">
        <v>3</v>
      </c>
      <c r="J182" s="16">
        <v>9433286</v>
      </c>
      <c r="K182" s="8" t="s">
        <v>293</v>
      </c>
      <c r="L182" t="s">
        <v>1022</v>
      </c>
    </row>
    <row r="183" spans="8:12" ht="30" customHeight="1" x14ac:dyDescent="0.15">
      <c r="H183" s="26">
        <v>44039</v>
      </c>
      <c r="I183" s="8" t="s">
        <v>3</v>
      </c>
      <c r="J183" s="16">
        <v>9081344</v>
      </c>
      <c r="K183" s="8" t="s">
        <v>294</v>
      </c>
      <c r="L183" t="s">
        <v>1022</v>
      </c>
    </row>
    <row r="184" spans="8:12" ht="30" customHeight="1" x14ac:dyDescent="0.15">
      <c r="H184" s="26">
        <v>44041</v>
      </c>
      <c r="I184" s="8" t="s">
        <v>3</v>
      </c>
      <c r="J184" s="16">
        <v>9417071</v>
      </c>
      <c r="K184" s="8" t="s">
        <v>295</v>
      </c>
      <c r="L184" t="s">
        <v>1022</v>
      </c>
    </row>
    <row r="185" spans="8:12" ht="30" customHeight="1" x14ac:dyDescent="0.15">
      <c r="H185" s="26">
        <v>44041</v>
      </c>
      <c r="I185" s="8" t="s">
        <v>57</v>
      </c>
      <c r="J185" s="16">
        <v>9780639</v>
      </c>
      <c r="K185" s="8" t="s">
        <v>296</v>
      </c>
    </row>
    <row r="186" spans="8:12" ht="30" customHeight="1" x14ac:dyDescent="0.15">
      <c r="H186" s="11"/>
      <c r="I186" s="8"/>
      <c r="J186" s="8"/>
      <c r="K186" s="8"/>
    </row>
    <row r="187" spans="8:12" ht="30" customHeight="1" x14ac:dyDescent="0.15">
      <c r="H187" s="25" t="s">
        <v>297</v>
      </c>
      <c r="I187" s="8"/>
      <c r="J187" s="8"/>
      <c r="K187" s="8"/>
    </row>
    <row r="188" spans="8:12" ht="30" customHeight="1" x14ac:dyDescent="0.15">
      <c r="H188" s="11"/>
      <c r="I188" s="8"/>
      <c r="J188" s="8"/>
      <c r="K188" s="8"/>
    </row>
    <row r="189" spans="8:12" ht="30" customHeight="1" x14ac:dyDescent="0.15">
      <c r="H189" s="26">
        <v>44047</v>
      </c>
      <c r="I189" s="8" t="s">
        <v>4</v>
      </c>
      <c r="J189" s="16">
        <v>9383106</v>
      </c>
      <c r="K189" s="8" t="s">
        <v>298</v>
      </c>
    </row>
    <row r="190" spans="8:12" ht="30" customHeight="1" x14ac:dyDescent="0.15">
      <c r="H190" s="26">
        <v>44049</v>
      </c>
      <c r="I190" s="8" t="s">
        <v>4</v>
      </c>
      <c r="J190" s="16">
        <v>8806058</v>
      </c>
      <c r="K190" s="8" t="s">
        <v>299</v>
      </c>
    </row>
    <row r="191" spans="8:12" ht="30" customHeight="1" x14ac:dyDescent="0.15">
      <c r="H191" s="26">
        <v>44049</v>
      </c>
      <c r="I191" s="8" t="s">
        <v>3</v>
      </c>
      <c r="J191" s="16">
        <v>9356921</v>
      </c>
      <c r="K191" s="8" t="s">
        <v>300</v>
      </c>
      <c r="L191" t="s">
        <v>1022</v>
      </c>
    </row>
    <row r="192" spans="8:12" ht="30" customHeight="1" x14ac:dyDescent="0.15">
      <c r="H192" s="26">
        <v>44050</v>
      </c>
      <c r="I192" s="8" t="s">
        <v>93</v>
      </c>
      <c r="J192" s="16">
        <v>9305611</v>
      </c>
      <c r="K192" s="8" t="s">
        <v>301</v>
      </c>
      <c r="L192" t="s">
        <v>1022</v>
      </c>
    </row>
    <row r="193" spans="8:12" ht="30" customHeight="1" x14ac:dyDescent="0.15">
      <c r="H193" s="26">
        <v>44050</v>
      </c>
      <c r="I193" s="8" t="s">
        <v>4</v>
      </c>
      <c r="J193" s="16">
        <v>9180941</v>
      </c>
      <c r="K193" s="8" t="s">
        <v>302</v>
      </c>
    </row>
    <row r="194" spans="8:12" ht="30" customHeight="1" x14ac:dyDescent="0.15">
      <c r="H194" s="26">
        <v>44051</v>
      </c>
      <c r="I194" s="8" t="s">
        <v>4</v>
      </c>
      <c r="J194" s="16">
        <v>9447902</v>
      </c>
      <c r="K194" s="8" t="s">
        <v>303</v>
      </c>
    </row>
    <row r="195" spans="8:12" ht="30" customHeight="1" x14ac:dyDescent="0.15">
      <c r="H195" s="26">
        <v>44051</v>
      </c>
      <c r="I195" s="8" t="s">
        <v>3</v>
      </c>
      <c r="J195" s="16">
        <v>9472036</v>
      </c>
      <c r="K195" s="8" t="s">
        <v>304</v>
      </c>
      <c r="L195" t="s">
        <v>1022</v>
      </c>
    </row>
    <row r="196" spans="8:12" ht="30" customHeight="1" x14ac:dyDescent="0.15">
      <c r="H196" s="26">
        <v>44053</v>
      </c>
      <c r="I196" s="8" t="s">
        <v>4</v>
      </c>
      <c r="J196" s="16">
        <v>9349514</v>
      </c>
      <c r="K196" s="8" t="s">
        <v>305</v>
      </c>
      <c r="L196" t="s">
        <v>1022</v>
      </c>
    </row>
    <row r="197" spans="8:12" ht="30" customHeight="1" x14ac:dyDescent="0.15">
      <c r="H197" s="26">
        <v>44053</v>
      </c>
      <c r="I197" s="8" t="s">
        <v>8</v>
      </c>
      <c r="J197" s="16">
        <v>9238387</v>
      </c>
      <c r="K197" s="8" t="s">
        <v>306</v>
      </c>
    </row>
    <row r="198" spans="8:12" ht="30" customHeight="1" x14ac:dyDescent="0.15">
      <c r="H198" s="26">
        <v>44054</v>
      </c>
      <c r="I198" s="8" t="s">
        <v>3</v>
      </c>
      <c r="J198" s="16">
        <v>9155884</v>
      </c>
      <c r="K198" s="8" t="s">
        <v>307</v>
      </c>
      <c r="L198" t="s">
        <v>1022</v>
      </c>
    </row>
    <row r="199" spans="8:12" ht="30" customHeight="1" x14ac:dyDescent="0.15">
      <c r="H199" s="26">
        <v>44054</v>
      </c>
      <c r="I199" s="8" t="s">
        <v>3</v>
      </c>
      <c r="J199" s="16">
        <v>8914283</v>
      </c>
      <c r="K199" s="8" t="s">
        <v>308</v>
      </c>
      <c r="L199" t="s">
        <v>1022</v>
      </c>
    </row>
    <row r="200" spans="8:12" ht="30" customHeight="1" x14ac:dyDescent="0.15">
      <c r="H200" s="26">
        <v>44056</v>
      </c>
      <c r="I200" s="8" t="s">
        <v>40</v>
      </c>
      <c r="J200" s="16">
        <v>9316294</v>
      </c>
      <c r="K200" s="8" t="s">
        <v>309</v>
      </c>
      <c r="L200" t="s">
        <v>1022</v>
      </c>
    </row>
    <row r="201" spans="8:12" ht="30" customHeight="1" x14ac:dyDescent="0.15">
      <c r="H201" s="26">
        <v>44056</v>
      </c>
      <c r="I201" s="8" t="s">
        <v>3</v>
      </c>
      <c r="J201" s="16">
        <v>9333046</v>
      </c>
      <c r="K201" s="8" t="s">
        <v>310</v>
      </c>
      <c r="L201" t="s">
        <v>1022</v>
      </c>
    </row>
    <row r="202" spans="8:12" ht="30" customHeight="1" x14ac:dyDescent="0.15">
      <c r="H202" s="26">
        <v>44057</v>
      </c>
      <c r="I202" s="8" t="s">
        <v>93</v>
      </c>
      <c r="J202" s="16">
        <v>9334727</v>
      </c>
      <c r="K202" s="8" t="s">
        <v>311</v>
      </c>
      <c r="L202" t="s">
        <v>1022</v>
      </c>
    </row>
    <row r="203" spans="8:12" ht="30" customHeight="1" x14ac:dyDescent="0.15">
      <c r="H203" s="26">
        <v>44058</v>
      </c>
      <c r="I203" s="8" t="s">
        <v>7</v>
      </c>
      <c r="J203" s="16">
        <v>8125454</v>
      </c>
      <c r="K203" s="8" t="s">
        <v>312</v>
      </c>
    </row>
    <row r="204" spans="8:12" ht="30" customHeight="1" x14ac:dyDescent="0.15">
      <c r="H204" s="26">
        <v>44058</v>
      </c>
      <c r="I204" s="8" t="s">
        <v>4</v>
      </c>
      <c r="J204" s="16">
        <v>9286774</v>
      </c>
      <c r="K204" s="8" t="s">
        <v>313</v>
      </c>
      <c r="L204" t="s">
        <v>1022</v>
      </c>
    </row>
    <row r="205" spans="8:12" ht="30" customHeight="1" x14ac:dyDescent="0.15">
      <c r="H205" s="26">
        <v>44060</v>
      </c>
      <c r="I205" s="8" t="s">
        <v>3</v>
      </c>
      <c r="J205" s="16">
        <v>9316361</v>
      </c>
      <c r="K205" s="8" t="s">
        <v>314</v>
      </c>
      <c r="L205" t="s">
        <v>1022</v>
      </c>
    </row>
    <row r="206" spans="8:12" ht="30" customHeight="1" x14ac:dyDescent="0.15">
      <c r="H206" s="26">
        <v>44061</v>
      </c>
      <c r="I206" s="8" t="s">
        <v>3</v>
      </c>
      <c r="J206" s="16">
        <v>9171072</v>
      </c>
      <c r="K206" s="8" t="s">
        <v>315</v>
      </c>
      <c r="L206" t="s">
        <v>1022</v>
      </c>
    </row>
    <row r="207" spans="8:12" ht="30" customHeight="1" x14ac:dyDescent="0.15">
      <c r="H207" s="11" t="s">
        <v>317</v>
      </c>
      <c r="I207" s="8" t="s">
        <v>4</v>
      </c>
      <c r="J207" s="16">
        <v>9647461</v>
      </c>
      <c r="K207" s="8" t="s">
        <v>316</v>
      </c>
    </row>
    <row r="208" spans="8:12" ht="30" customHeight="1" x14ac:dyDescent="0.15">
      <c r="H208" s="26">
        <v>44061</v>
      </c>
      <c r="I208" s="8" t="s">
        <v>3</v>
      </c>
      <c r="J208" s="16">
        <v>9606118</v>
      </c>
      <c r="K208" s="8" t="s">
        <v>318</v>
      </c>
      <c r="L208" t="s">
        <v>1022</v>
      </c>
    </row>
    <row r="209" spans="8:12" ht="30" customHeight="1" x14ac:dyDescent="0.15">
      <c r="H209" s="26">
        <v>44061</v>
      </c>
      <c r="I209" s="8" t="s">
        <v>3</v>
      </c>
      <c r="J209" s="16">
        <v>9194309</v>
      </c>
      <c r="K209" s="8" t="s">
        <v>319</v>
      </c>
      <c r="L209" t="s">
        <v>1022</v>
      </c>
    </row>
    <row r="210" spans="8:12" ht="30" customHeight="1" x14ac:dyDescent="0.15">
      <c r="H210" s="26">
        <v>44062</v>
      </c>
      <c r="I210" s="8" t="s">
        <v>37</v>
      </c>
      <c r="J210" s="16">
        <v>7637448</v>
      </c>
      <c r="K210" s="8" t="s">
        <v>320</v>
      </c>
      <c r="L210" t="s">
        <v>1022</v>
      </c>
    </row>
    <row r="211" spans="8:12" ht="30" customHeight="1" x14ac:dyDescent="0.15">
      <c r="H211" s="26">
        <v>44062</v>
      </c>
      <c r="I211" s="8" t="s">
        <v>3</v>
      </c>
      <c r="J211" s="16">
        <v>8201624</v>
      </c>
      <c r="K211" s="8" t="s">
        <v>321</v>
      </c>
      <c r="L211" t="s">
        <v>1022</v>
      </c>
    </row>
    <row r="212" spans="8:12" ht="30" customHeight="1" x14ac:dyDescent="0.15">
      <c r="H212" s="26">
        <v>44063</v>
      </c>
      <c r="I212" s="8" t="s">
        <v>3</v>
      </c>
      <c r="J212" s="16">
        <v>9436783</v>
      </c>
      <c r="K212" s="8" t="s">
        <v>322</v>
      </c>
      <c r="L212" t="s">
        <v>1022</v>
      </c>
    </row>
    <row r="213" spans="8:12" ht="30" customHeight="1" x14ac:dyDescent="0.15">
      <c r="H213" s="26">
        <v>44064</v>
      </c>
      <c r="I213" s="8" t="s">
        <v>3</v>
      </c>
      <c r="J213" s="16">
        <v>9436783</v>
      </c>
      <c r="K213" s="8" t="s">
        <v>323</v>
      </c>
      <c r="L213" t="s">
        <v>1022</v>
      </c>
    </row>
    <row r="214" spans="8:12" ht="30" customHeight="1" x14ac:dyDescent="0.15">
      <c r="H214" s="26">
        <v>44065</v>
      </c>
      <c r="I214" s="8" t="s">
        <v>23</v>
      </c>
      <c r="J214" s="16">
        <v>9537381</v>
      </c>
      <c r="K214" s="8" t="s">
        <v>324</v>
      </c>
    </row>
    <row r="215" spans="8:12" ht="30" customHeight="1" x14ac:dyDescent="0.15">
      <c r="H215" s="26">
        <v>44066</v>
      </c>
      <c r="I215" s="8" t="s">
        <v>35</v>
      </c>
      <c r="J215" s="16">
        <v>9360805</v>
      </c>
      <c r="K215" s="8" t="s">
        <v>325</v>
      </c>
      <c r="L215" t="s">
        <v>1022</v>
      </c>
    </row>
    <row r="216" spans="8:12" ht="30" customHeight="1" x14ac:dyDescent="0.15">
      <c r="H216" s="26">
        <v>44066</v>
      </c>
      <c r="I216" s="8" t="s">
        <v>4</v>
      </c>
      <c r="J216" s="16">
        <v>9479577</v>
      </c>
      <c r="K216" s="8" t="s">
        <v>326</v>
      </c>
    </row>
    <row r="217" spans="8:12" ht="30" customHeight="1" x14ac:dyDescent="0.15">
      <c r="H217" s="26">
        <v>44067</v>
      </c>
      <c r="I217" s="8" t="s">
        <v>57</v>
      </c>
      <c r="J217" s="16">
        <v>9347633</v>
      </c>
      <c r="K217" s="8" t="s">
        <v>327</v>
      </c>
    </row>
    <row r="218" spans="8:12" ht="30" customHeight="1" x14ac:dyDescent="0.15">
      <c r="H218" s="26">
        <v>44069</v>
      </c>
      <c r="I218" s="8" t="s">
        <v>57</v>
      </c>
      <c r="J218" s="16">
        <v>9337626</v>
      </c>
      <c r="K218" s="8" t="s">
        <v>328</v>
      </c>
    </row>
    <row r="219" spans="8:12" ht="30" customHeight="1" x14ac:dyDescent="0.15">
      <c r="H219" s="26">
        <v>44069</v>
      </c>
      <c r="I219" s="8" t="s">
        <v>93</v>
      </c>
      <c r="J219" s="16">
        <v>9417440</v>
      </c>
      <c r="K219" s="8" t="s">
        <v>329</v>
      </c>
      <c r="L219" t="s">
        <v>1022</v>
      </c>
    </row>
    <row r="220" spans="8:12" ht="30" customHeight="1" x14ac:dyDescent="0.15">
      <c r="H220" s="26">
        <v>44071</v>
      </c>
      <c r="I220" s="8" t="s">
        <v>4</v>
      </c>
      <c r="J220" s="16">
        <v>9783411</v>
      </c>
      <c r="K220" s="8" t="s">
        <v>330</v>
      </c>
    </row>
    <row r="221" spans="8:12" ht="30" customHeight="1" x14ac:dyDescent="0.15">
      <c r="H221" s="26">
        <v>44074</v>
      </c>
      <c r="I221" s="8" t="s">
        <v>4</v>
      </c>
      <c r="J221" s="16">
        <v>9702106</v>
      </c>
      <c r="K221" s="8" t="s">
        <v>331</v>
      </c>
    </row>
    <row r="222" spans="8:12" ht="30" customHeight="1" x14ac:dyDescent="0.15">
      <c r="H222" s="11"/>
      <c r="I222" s="8"/>
      <c r="J222" s="8"/>
      <c r="K222" s="8"/>
    </row>
    <row r="223" spans="8:12" ht="30" customHeight="1" x14ac:dyDescent="0.15">
      <c r="H223" s="25" t="s">
        <v>67</v>
      </c>
      <c r="I223" s="8"/>
      <c r="J223" s="8"/>
      <c r="K223" s="8"/>
    </row>
    <row r="224" spans="8:12" ht="30" customHeight="1" x14ac:dyDescent="0.15">
      <c r="H224" s="11"/>
      <c r="I224" s="8"/>
      <c r="J224" s="8"/>
      <c r="K224" s="8"/>
    </row>
    <row r="225" spans="8:12" ht="30" customHeight="1" x14ac:dyDescent="0.15">
      <c r="H225" s="26">
        <v>44075</v>
      </c>
      <c r="I225" s="8" t="s">
        <v>4</v>
      </c>
      <c r="J225" s="16">
        <v>9399026</v>
      </c>
      <c r="K225" s="8" t="s">
        <v>332</v>
      </c>
      <c r="L225" t="s">
        <v>1022</v>
      </c>
    </row>
    <row r="226" spans="8:12" ht="30" customHeight="1" x14ac:dyDescent="0.15">
      <c r="H226" s="26">
        <v>44076</v>
      </c>
      <c r="I226" s="8" t="s">
        <v>4</v>
      </c>
      <c r="J226" s="16">
        <v>9754953</v>
      </c>
      <c r="K226" s="8" t="s">
        <v>333</v>
      </c>
    </row>
    <row r="227" spans="8:12" ht="30" customHeight="1" x14ac:dyDescent="0.15">
      <c r="H227" s="26">
        <v>44078</v>
      </c>
      <c r="I227" s="8" t="s">
        <v>35</v>
      </c>
      <c r="J227" s="16">
        <v>9265366</v>
      </c>
      <c r="K227" s="8" t="s">
        <v>111</v>
      </c>
      <c r="L227" t="s">
        <v>1022</v>
      </c>
    </row>
    <row r="228" spans="8:12" ht="30" customHeight="1" x14ac:dyDescent="0.15">
      <c r="H228" s="26">
        <v>44079</v>
      </c>
      <c r="I228" s="8" t="s">
        <v>4</v>
      </c>
      <c r="J228" s="16">
        <v>9770749</v>
      </c>
      <c r="K228" s="8" t="s">
        <v>334</v>
      </c>
      <c r="L228" t="s">
        <v>1022</v>
      </c>
    </row>
    <row r="229" spans="8:12" ht="30" customHeight="1" x14ac:dyDescent="0.15">
      <c r="H229" s="26">
        <v>44080</v>
      </c>
      <c r="I229" s="8" t="s">
        <v>3</v>
      </c>
      <c r="J229" s="16">
        <v>9138745</v>
      </c>
      <c r="K229" s="29" t="s">
        <v>187</v>
      </c>
      <c r="L229" t="s">
        <v>1022</v>
      </c>
    </row>
    <row r="230" spans="8:12" ht="30" customHeight="1" x14ac:dyDescent="0.15">
      <c r="H230" s="26">
        <v>44081</v>
      </c>
      <c r="I230" s="8" t="s">
        <v>3</v>
      </c>
      <c r="J230" s="16">
        <v>9349186</v>
      </c>
      <c r="K230" s="8" t="s">
        <v>335</v>
      </c>
      <c r="L230" t="s">
        <v>1022</v>
      </c>
    </row>
    <row r="231" spans="8:12" ht="30" customHeight="1" x14ac:dyDescent="0.15">
      <c r="H231" s="26">
        <v>44082</v>
      </c>
      <c r="I231" s="8" t="s">
        <v>3</v>
      </c>
      <c r="J231" s="16">
        <v>9279977</v>
      </c>
      <c r="K231" s="8" t="s">
        <v>336</v>
      </c>
      <c r="L231" t="s">
        <v>1022</v>
      </c>
    </row>
    <row r="232" spans="8:12" ht="30" customHeight="1" x14ac:dyDescent="0.15">
      <c r="H232" s="26">
        <v>44086</v>
      </c>
      <c r="I232" s="8" t="s">
        <v>32</v>
      </c>
      <c r="J232" s="8">
        <v>9413652</v>
      </c>
      <c r="K232" s="8" t="s">
        <v>337</v>
      </c>
      <c r="L232" t="s">
        <v>1022</v>
      </c>
    </row>
    <row r="233" spans="8:12" ht="30" customHeight="1" x14ac:dyDescent="0.15">
      <c r="H233" s="26">
        <v>44088</v>
      </c>
      <c r="I233" s="8" t="s">
        <v>3</v>
      </c>
      <c r="J233" s="16">
        <v>9281009</v>
      </c>
      <c r="K233" s="8" t="s">
        <v>339</v>
      </c>
      <c r="L233" t="s">
        <v>1022</v>
      </c>
    </row>
    <row r="234" spans="8:12" ht="30" customHeight="1" x14ac:dyDescent="0.15">
      <c r="H234" s="26">
        <v>44091</v>
      </c>
      <c r="I234" s="8" t="s">
        <v>4</v>
      </c>
      <c r="J234" s="16">
        <v>9321407</v>
      </c>
      <c r="K234" s="8" t="s">
        <v>340</v>
      </c>
      <c r="L234" t="s">
        <v>1022</v>
      </c>
    </row>
    <row r="235" spans="8:12" ht="30" customHeight="1" x14ac:dyDescent="0.15">
      <c r="H235" s="26">
        <v>44095</v>
      </c>
      <c r="I235" s="8" t="s">
        <v>40</v>
      </c>
      <c r="J235" s="16">
        <v>9122241</v>
      </c>
      <c r="K235" s="8" t="s">
        <v>341</v>
      </c>
    </row>
    <row r="236" spans="8:12" ht="30" customHeight="1" x14ac:dyDescent="0.15">
      <c r="H236" s="26">
        <v>44095</v>
      </c>
      <c r="I236" s="8" t="s">
        <v>35</v>
      </c>
      <c r="J236" s="16">
        <v>9746205</v>
      </c>
      <c r="K236" s="8" t="s">
        <v>342</v>
      </c>
      <c r="L236" t="s">
        <v>1022</v>
      </c>
    </row>
    <row r="237" spans="8:12" ht="30" customHeight="1" x14ac:dyDescent="0.15">
      <c r="H237" s="26">
        <v>44096</v>
      </c>
      <c r="I237" s="8" t="s">
        <v>3</v>
      </c>
      <c r="J237" s="16">
        <v>9130200</v>
      </c>
      <c r="K237" s="8" t="s">
        <v>343</v>
      </c>
      <c r="L237" t="s">
        <v>1022</v>
      </c>
    </row>
    <row r="238" spans="8:12" ht="30" customHeight="1" x14ac:dyDescent="0.15">
      <c r="H238" s="26">
        <v>44097</v>
      </c>
      <c r="I238" s="8" t="s">
        <v>40</v>
      </c>
      <c r="J238" s="16">
        <v>9454462</v>
      </c>
      <c r="K238" s="8" t="s">
        <v>344</v>
      </c>
      <c r="L238" t="s">
        <v>1022</v>
      </c>
    </row>
    <row r="239" spans="8:12" ht="30" customHeight="1" x14ac:dyDescent="0.15">
      <c r="H239" s="26">
        <v>44098</v>
      </c>
      <c r="I239" s="8" t="s">
        <v>40</v>
      </c>
      <c r="J239" s="16">
        <v>9615913</v>
      </c>
      <c r="K239" s="29" t="s">
        <v>345</v>
      </c>
      <c r="L239" t="s">
        <v>1022</v>
      </c>
    </row>
    <row r="240" spans="8:12" ht="30" customHeight="1" x14ac:dyDescent="0.15">
      <c r="H240" s="26">
        <v>44100</v>
      </c>
      <c r="I240" s="8" t="s">
        <v>3</v>
      </c>
      <c r="J240" s="16">
        <v>8806163</v>
      </c>
      <c r="K240" s="8" t="s">
        <v>200</v>
      </c>
      <c r="L240" t="s">
        <v>1022</v>
      </c>
    </row>
    <row r="241" spans="8:12" ht="30" customHeight="1" x14ac:dyDescent="0.15">
      <c r="H241" s="26">
        <v>44100</v>
      </c>
      <c r="I241" s="8" t="s">
        <v>3</v>
      </c>
      <c r="J241" s="16">
        <v>9378242</v>
      </c>
      <c r="K241" s="8" t="s">
        <v>346</v>
      </c>
    </row>
    <row r="242" spans="8:12" ht="30" customHeight="1" x14ac:dyDescent="0.15">
      <c r="H242" s="26">
        <v>44101</v>
      </c>
      <c r="I242" s="8" t="s">
        <v>3</v>
      </c>
      <c r="J242" s="16">
        <v>9255878</v>
      </c>
      <c r="K242" s="8" t="s">
        <v>347</v>
      </c>
      <c r="L242" t="s">
        <v>1022</v>
      </c>
    </row>
    <row r="243" spans="8:12" ht="30" customHeight="1" x14ac:dyDescent="0.15">
      <c r="H243" s="26">
        <v>44103</v>
      </c>
      <c r="I243" s="8" t="s">
        <v>57</v>
      </c>
      <c r="J243" s="16">
        <v>9305661</v>
      </c>
      <c r="K243" s="8" t="s">
        <v>348</v>
      </c>
    </row>
    <row r="244" spans="8:12" ht="30" customHeight="1" x14ac:dyDescent="0.15">
      <c r="H244" s="26">
        <v>44104</v>
      </c>
      <c r="I244" s="8" t="s">
        <v>3</v>
      </c>
      <c r="J244" s="16">
        <v>9313670</v>
      </c>
      <c r="K244" s="8" t="s">
        <v>349</v>
      </c>
      <c r="L244" t="s">
        <v>1022</v>
      </c>
    </row>
    <row r="245" spans="8:12" ht="30" customHeight="1" x14ac:dyDescent="0.15">
      <c r="H245" s="26">
        <v>44104</v>
      </c>
      <c r="I245" s="8" t="s">
        <v>3</v>
      </c>
      <c r="J245" s="16">
        <v>9136204</v>
      </c>
      <c r="K245" s="8" t="s">
        <v>350</v>
      </c>
      <c r="L245" t="s">
        <v>1022</v>
      </c>
    </row>
    <row r="246" spans="8:12" ht="30" customHeight="1" x14ac:dyDescent="0.15">
      <c r="H246" s="11"/>
      <c r="I246" s="8"/>
      <c r="J246" s="8"/>
      <c r="K246" s="8"/>
    </row>
    <row r="247" spans="8:12" ht="30" customHeight="1" x14ac:dyDescent="0.15">
      <c r="H247" s="25" t="s">
        <v>43</v>
      </c>
      <c r="I247" s="8"/>
      <c r="J247" s="8"/>
      <c r="K247" s="8"/>
    </row>
    <row r="248" spans="8:12" ht="30" customHeight="1" x14ac:dyDescent="0.15">
      <c r="H248" s="11"/>
      <c r="I248" s="8"/>
      <c r="J248" s="8"/>
      <c r="K248" s="8"/>
    </row>
    <row r="249" spans="8:12" ht="30" customHeight="1" x14ac:dyDescent="0.15">
      <c r="H249" s="26">
        <v>44105</v>
      </c>
      <c r="I249" s="8" t="s">
        <v>35</v>
      </c>
      <c r="J249" s="16">
        <v>9266425</v>
      </c>
      <c r="K249" s="8" t="s">
        <v>351</v>
      </c>
    </row>
    <row r="250" spans="8:12" ht="30" customHeight="1" x14ac:dyDescent="0.15">
      <c r="H250" s="26">
        <v>44105</v>
      </c>
      <c r="I250" s="8" t="s">
        <v>35</v>
      </c>
      <c r="J250" s="16">
        <v>9396385</v>
      </c>
      <c r="K250" s="8" t="s">
        <v>352</v>
      </c>
    </row>
    <row r="251" spans="8:12" ht="30" customHeight="1" x14ac:dyDescent="0.15">
      <c r="H251" s="26">
        <v>44105</v>
      </c>
      <c r="I251" s="8" t="s">
        <v>4</v>
      </c>
      <c r="J251" s="16">
        <v>9321500</v>
      </c>
      <c r="K251" s="8" t="s">
        <v>353</v>
      </c>
    </row>
    <row r="252" spans="8:12" ht="30" customHeight="1" x14ac:dyDescent="0.15">
      <c r="H252" s="26">
        <v>44105</v>
      </c>
      <c r="I252" s="8" t="s">
        <v>4</v>
      </c>
      <c r="J252" s="16">
        <v>9374686</v>
      </c>
      <c r="K252" s="8" t="s">
        <v>354</v>
      </c>
      <c r="L252" t="s">
        <v>1022</v>
      </c>
    </row>
    <row r="253" spans="8:12" ht="30" customHeight="1" x14ac:dyDescent="0.15">
      <c r="H253" s="26">
        <v>44106</v>
      </c>
      <c r="I253" s="8" t="s">
        <v>35</v>
      </c>
      <c r="J253" s="16">
        <v>9224441</v>
      </c>
      <c r="K253" s="8" t="s">
        <v>355</v>
      </c>
      <c r="L253" t="s">
        <v>1022</v>
      </c>
    </row>
    <row r="254" spans="8:12" ht="30" customHeight="1" x14ac:dyDescent="0.15">
      <c r="H254" s="26">
        <v>44106</v>
      </c>
      <c r="I254" s="8" t="s">
        <v>93</v>
      </c>
      <c r="J254" s="16">
        <v>9379624</v>
      </c>
      <c r="K254" s="8" t="s">
        <v>356</v>
      </c>
    </row>
    <row r="255" spans="8:12" ht="30" customHeight="1" x14ac:dyDescent="0.15">
      <c r="H255" s="26">
        <v>44107</v>
      </c>
      <c r="I255" s="8" t="s">
        <v>4</v>
      </c>
      <c r="J255" s="16">
        <v>9447885</v>
      </c>
      <c r="K255" s="8" t="s">
        <v>357</v>
      </c>
    </row>
    <row r="256" spans="8:12" ht="30" customHeight="1" x14ac:dyDescent="0.15">
      <c r="H256" s="26">
        <v>44107</v>
      </c>
      <c r="I256" s="8" t="s">
        <v>3</v>
      </c>
      <c r="J256" s="31">
        <v>9318761</v>
      </c>
      <c r="K256" s="8" t="s">
        <v>358</v>
      </c>
    </row>
    <row r="257" spans="8:12" ht="30" customHeight="1" x14ac:dyDescent="0.15">
      <c r="H257" s="26">
        <v>44109</v>
      </c>
      <c r="I257" s="8" t="s">
        <v>3</v>
      </c>
      <c r="J257" s="16">
        <v>9279977</v>
      </c>
      <c r="K257" s="8" t="s">
        <v>336</v>
      </c>
      <c r="L257" t="s">
        <v>1022</v>
      </c>
    </row>
    <row r="258" spans="8:12" ht="30" customHeight="1" x14ac:dyDescent="0.15">
      <c r="H258" s="26">
        <v>44110</v>
      </c>
      <c r="I258" s="5" t="s">
        <v>4</v>
      </c>
      <c r="J258" s="16">
        <v>9339272</v>
      </c>
      <c r="K258" s="8" t="s">
        <v>359</v>
      </c>
    </row>
    <row r="259" spans="8:12" ht="30" customHeight="1" x14ac:dyDescent="0.15">
      <c r="H259" s="26">
        <v>44110</v>
      </c>
      <c r="I259" s="5" t="s">
        <v>40</v>
      </c>
      <c r="J259" s="16">
        <v>9467213</v>
      </c>
      <c r="K259" s="8" t="s">
        <v>360</v>
      </c>
      <c r="L259" t="s">
        <v>1022</v>
      </c>
    </row>
    <row r="260" spans="8:12" ht="30" customHeight="1" x14ac:dyDescent="0.15">
      <c r="H260" s="26">
        <v>44110</v>
      </c>
      <c r="I260" s="5" t="s">
        <v>40</v>
      </c>
      <c r="J260" s="16">
        <v>9197791</v>
      </c>
      <c r="K260" s="8" t="s">
        <v>361</v>
      </c>
      <c r="L260" t="s">
        <v>1022</v>
      </c>
    </row>
    <row r="261" spans="8:12" ht="30" customHeight="1" x14ac:dyDescent="0.15">
      <c r="H261" s="26">
        <v>44111</v>
      </c>
      <c r="I261" s="5" t="s">
        <v>32</v>
      </c>
      <c r="J261" s="16">
        <v>9006320</v>
      </c>
      <c r="K261" s="8" t="s">
        <v>362</v>
      </c>
      <c r="L261" t="s">
        <v>1022</v>
      </c>
    </row>
    <row r="262" spans="8:12" ht="30" customHeight="1" x14ac:dyDescent="0.15">
      <c r="H262" s="26">
        <v>44111</v>
      </c>
      <c r="I262" s="5" t="s">
        <v>40</v>
      </c>
      <c r="J262" s="16">
        <v>8817100</v>
      </c>
      <c r="K262" s="8" t="s">
        <v>363</v>
      </c>
      <c r="L262" t="s">
        <v>1022</v>
      </c>
    </row>
    <row r="263" spans="8:12" ht="30" customHeight="1" x14ac:dyDescent="0.15">
      <c r="H263" s="26">
        <v>44113</v>
      </c>
      <c r="I263" s="5" t="s">
        <v>40</v>
      </c>
      <c r="J263" s="16">
        <v>9333618</v>
      </c>
      <c r="K263" s="8" t="s">
        <v>364</v>
      </c>
      <c r="L263" t="s">
        <v>1022</v>
      </c>
    </row>
    <row r="264" spans="8:12" ht="30" customHeight="1" x14ac:dyDescent="0.15">
      <c r="H264" s="26">
        <v>44113</v>
      </c>
      <c r="I264" s="5" t="s">
        <v>35</v>
      </c>
      <c r="J264" s="16">
        <v>94177763</v>
      </c>
      <c r="K264" s="8" t="s">
        <v>365</v>
      </c>
      <c r="L264" t="s">
        <v>1022</v>
      </c>
    </row>
    <row r="265" spans="8:12" ht="30" customHeight="1" x14ac:dyDescent="0.15">
      <c r="H265" s="26">
        <v>44116</v>
      </c>
      <c r="I265" s="5" t="s">
        <v>4</v>
      </c>
      <c r="J265" s="16">
        <v>9767443</v>
      </c>
      <c r="K265" s="32" t="s">
        <v>366</v>
      </c>
      <c r="L265" t="s">
        <v>1022</v>
      </c>
    </row>
    <row r="266" spans="8:12" ht="30" customHeight="1" x14ac:dyDescent="0.15">
      <c r="H266" s="26">
        <v>44117</v>
      </c>
      <c r="I266" s="5" t="s">
        <v>4</v>
      </c>
      <c r="J266" s="16">
        <v>9657844</v>
      </c>
      <c r="K266" s="8" t="s">
        <v>367</v>
      </c>
      <c r="L266" t="s">
        <v>1022</v>
      </c>
    </row>
    <row r="267" spans="8:12" ht="30" customHeight="1" x14ac:dyDescent="0.15">
      <c r="H267" s="26">
        <v>44117</v>
      </c>
      <c r="I267" s="5" t="s">
        <v>4</v>
      </c>
      <c r="J267" s="16">
        <v>9809825</v>
      </c>
      <c r="K267" s="8" t="s">
        <v>368</v>
      </c>
      <c r="L267" t="s">
        <v>1022</v>
      </c>
    </row>
    <row r="268" spans="8:12" ht="30" customHeight="1" x14ac:dyDescent="0.15">
      <c r="H268" s="26">
        <v>44118</v>
      </c>
      <c r="I268" s="5" t="s">
        <v>32</v>
      </c>
      <c r="J268" s="16">
        <v>9856189</v>
      </c>
      <c r="K268" s="8" t="s">
        <v>369</v>
      </c>
      <c r="L268" t="s">
        <v>1022</v>
      </c>
    </row>
    <row r="269" spans="8:12" ht="30" customHeight="1" x14ac:dyDescent="0.15">
      <c r="H269" s="26">
        <v>44118</v>
      </c>
      <c r="I269" s="5" t="s">
        <v>57</v>
      </c>
      <c r="J269" s="16">
        <v>9798387</v>
      </c>
      <c r="K269" s="8" t="s">
        <v>370</v>
      </c>
    </row>
    <row r="270" spans="8:12" ht="30" customHeight="1" x14ac:dyDescent="0.15">
      <c r="H270" s="26">
        <v>44120</v>
      </c>
      <c r="I270" s="5" t="s">
        <v>3</v>
      </c>
      <c r="J270" s="16">
        <v>9320403</v>
      </c>
      <c r="K270" s="8" t="s">
        <v>371</v>
      </c>
      <c r="L270" t="s">
        <v>1022</v>
      </c>
    </row>
    <row r="271" spans="8:12" ht="30" customHeight="1" x14ac:dyDescent="0.15">
      <c r="H271" s="26">
        <v>44120</v>
      </c>
      <c r="I271" s="5" t="s">
        <v>57</v>
      </c>
      <c r="J271" s="16">
        <v>9832638</v>
      </c>
      <c r="K271" s="8" t="s">
        <v>372</v>
      </c>
    </row>
    <row r="272" spans="8:12" ht="30" customHeight="1" x14ac:dyDescent="0.15">
      <c r="H272" s="26">
        <v>44120</v>
      </c>
      <c r="I272" s="5" t="s">
        <v>3</v>
      </c>
      <c r="J272" s="16">
        <v>9019200</v>
      </c>
      <c r="K272" s="8" t="s">
        <v>373</v>
      </c>
      <c r="L272" t="s">
        <v>1022</v>
      </c>
    </row>
    <row r="273" spans="8:12" ht="30" customHeight="1" x14ac:dyDescent="0.15">
      <c r="H273" s="26">
        <v>44121</v>
      </c>
      <c r="I273" s="5" t="s">
        <v>4</v>
      </c>
      <c r="J273" s="16">
        <v>9584487</v>
      </c>
      <c r="K273" s="8" t="s">
        <v>374</v>
      </c>
      <c r="L273" t="s">
        <v>1022</v>
      </c>
    </row>
    <row r="274" spans="8:12" ht="30" customHeight="1" x14ac:dyDescent="0.15">
      <c r="H274" s="26">
        <v>44121</v>
      </c>
      <c r="I274" s="5" t="s">
        <v>4</v>
      </c>
      <c r="J274" s="16">
        <v>9587843</v>
      </c>
      <c r="K274" s="8" t="s">
        <v>375</v>
      </c>
      <c r="L274" t="s">
        <v>1022</v>
      </c>
    </row>
    <row r="275" spans="8:12" ht="30" customHeight="1" x14ac:dyDescent="0.15">
      <c r="H275" s="26">
        <v>44122</v>
      </c>
      <c r="I275" s="5" t="s">
        <v>40</v>
      </c>
      <c r="J275" s="16">
        <v>9138745</v>
      </c>
      <c r="K275" s="8" t="s">
        <v>187</v>
      </c>
      <c r="L275" t="s">
        <v>1022</v>
      </c>
    </row>
    <row r="276" spans="8:12" ht="30" customHeight="1" x14ac:dyDescent="0.15">
      <c r="H276" s="26">
        <v>44123</v>
      </c>
      <c r="I276" s="5" t="s">
        <v>35</v>
      </c>
      <c r="J276" s="16">
        <v>9388819</v>
      </c>
      <c r="K276" s="8" t="s">
        <v>376</v>
      </c>
      <c r="L276" t="s">
        <v>1022</v>
      </c>
    </row>
    <row r="277" spans="8:12" ht="30" customHeight="1" x14ac:dyDescent="0.15">
      <c r="H277" s="26">
        <v>44123</v>
      </c>
      <c r="I277" s="5" t="s">
        <v>3</v>
      </c>
      <c r="J277" s="16">
        <v>9301873</v>
      </c>
      <c r="K277" s="8" t="s">
        <v>377</v>
      </c>
      <c r="L277" t="s">
        <v>1022</v>
      </c>
    </row>
    <row r="278" spans="8:12" ht="30" customHeight="1" x14ac:dyDescent="0.15">
      <c r="H278" s="26">
        <v>44124</v>
      </c>
      <c r="I278" s="5" t="s">
        <v>35</v>
      </c>
      <c r="J278" s="16">
        <v>9607435</v>
      </c>
      <c r="K278" s="8" t="s">
        <v>378</v>
      </c>
      <c r="L278" t="s">
        <v>1022</v>
      </c>
    </row>
    <row r="279" spans="8:12" ht="30" customHeight="1" x14ac:dyDescent="0.15">
      <c r="H279" s="26">
        <v>44126</v>
      </c>
      <c r="I279" s="5" t="s">
        <v>3</v>
      </c>
      <c r="J279" s="16">
        <v>9103972</v>
      </c>
      <c r="K279" s="8" t="s">
        <v>209</v>
      </c>
      <c r="L279" t="s">
        <v>1022</v>
      </c>
    </row>
    <row r="280" spans="8:12" ht="30" customHeight="1" x14ac:dyDescent="0.15">
      <c r="H280" s="26">
        <v>44126</v>
      </c>
      <c r="I280" s="5" t="s">
        <v>40</v>
      </c>
      <c r="J280" s="16">
        <v>9414187</v>
      </c>
      <c r="K280" s="8" t="s">
        <v>379</v>
      </c>
      <c r="L280" t="s">
        <v>1022</v>
      </c>
    </row>
    <row r="281" spans="8:12" ht="30" customHeight="1" x14ac:dyDescent="0.15">
      <c r="H281" s="26">
        <v>44126</v>
      </c>
      <c r="I281" s="5" t="s">
        <v>4</v>
      </c>
      <c r="J281" s="16">
        <v>9777589</v>
      </c>
      <c r="K281" s="8" t="s">
        <v>214</v>
      </c>
      <c r="L281" t="s">
        <v>1022</v>
      </c>
    </row>
    <row r="282" spans="8:12" ht="30" customHeight="1" x14ac:dyDescent="0.15">
      <c r="H282" s="26">
        <v>44126</v>
      </c>
      <c r="I282" s="5" t="s">
        <v>40</v>
      </c>
      <c r="J282" s="16">
        <v>9197791</v>
      </c>
      <c r="K282" s="8" t="s">
        <v>361</v>
      </c>
      <c r="L282" t="s">
        <v>1022</v>
      </c>
    </row>
    <row r="283" spans="8:12" ht="30" customHeight="1" x14ac:dyDescent="0.15">
      <c r="H283" s="26">
        <v>44127</v>
      </c>
      <c r="I283" s="5" t="s">
        <v>57</v>
      </c>
      <c r="J283" s="16">
        <v>9381392</v>
      </c>
      <c r="K283" s="8" t="s">
        <v>380</v>
      </c>
      <c r="L283" t="s">
        <v>802</v>
      </c>
    </row>
    <row r="284" spans="8:12" ht="30" customHeight="1" x14ac:dyDescent="0.15">
      <c r="H284" s="26">
        <v>44127</v>
      </c>
      <c r="I284" s="5" t="s">
        <v>40</v>
      </c>
      <c r="J284" s="16">
        <v>9196319</v>
      </c>
      <c r="K284" s="8" t="s">
        <v>381</v>
      </c>
      <c r="L284" t="s">
        <v>1022</v>
      </c>
    </row>
    <row r="285" spans="8:12" ht="30" customHeight="1" x14ac:dyDescent="0.15">
      <c r="H285" s="26">
        <v>44128</v>
      </c>
      <c r="I285" s="5" t="s">
        <v>40</v>
      </c>
      <c r="J285" s="16">
        <v>9183427</v>
      </c>
      <c r="K285" s="8" t="s">
        <v>382</v>
      </c>
      <c r="L285" t="s">
        <v>1022</v>
      </c>
    </row>
    <row r="286" spans="8:12" ht="30" customHeight="1" x14ac:dyDescent="0.15">
      <c r="H286" s="26">
        <v>44128</v>
      </c>
      <c r="I286" s="5" t="s">
        <v>3</v>
      </c>
      <c r="J286" s="16">
        <v>9809241</v>
      </c>
      <c r="K286" s="8" t="s">
        <v>383</v>
      </c>
      <c r="L286" t="s">
        <v>1022</v>
      </c>
    </row>
    <row r="287" spans="8:12" ht="30" customHeight="1" x14ac:dyDescent="0.15">
      <c r="H287" s="26">
        <v>44132</v>
      </c>
      <c r="I287" s="5" t="s">
        <v>3</v>
      </c>
      <c r="J287" s="16">
        <v>9389502</v>
      </c>
      <c r="K287" s="8" t="s">
        <v>384</v>
      </c>
      <c r="L287" t="s">
        <v>1022</v>
      </c>
    </row>
    <row r="288" spans="8:12" ht="30" customHeight="1" x14ac:dyDescent="0.15">
      <c r="H288" s="26">
        <v>44134</v>
      </c>
      <c r="I288" s="5" t="s">
        <v>39</v>
      </c>
      <c r="J288" s="16">
        <v>9635391</v>
      </c>
      <c r="K288" s="8" t="s">
        <v>385</v>
      </c>
      <c r="L288" t="s">
        <v>1022</v>
      </c>
    </row>
    <row r="289" spans="8:12" ht="30" customHeight="1" x14ac:dyDescent="0.15">
      <c r="H289" s="26">
        <v>44135</v>
      </c>
      <c r="I289" s="5" t="s">
        <v>40</v>
      </c>
      <c r="J289" s="16">
        <v>9114713</v>
      </c>
      <c r="K289" s="8" t="s">
        <v>386</v>
      </c>
      <c r="L289" t="s">
        <v>1022</v>
      </c>
    </row>
    <row r="290" spans="8:12" ht="30" customHeight="1" x14ac:dyDescent="0.15">
      <c r="H290" s="26"/>
      <c r="I290" s="5"/>
      <c r="J290" s="16"/>
      <c r="K290" s="8"/>
    </row>
    <row r="291" spans="8:12" ht="30" customHeight="1" x14ac:dyDescent="0.15">
      <c r="H291" s="26"/>
      <c r="I291" s="5"/>
      <c r="J291" s="16"/>
      <c r="K291" s="8"/>
    </row>
    <row r="292" spans="8:12" ht="30" customHeight="1" x14ac:dyDescent="0.15">
      <c r="H292" s="25" t="s">
        <v>81</v>
      </c>
      <c r="I292" s="5"/>
      <c r="K292" s="8"/>
    </row>
    <row r="293" spans="8:12" ht="30" customHeight="1" x14ac:dyDescent="0.15">
      <c r="H293" s="11"/>
      <c r="I293" s="5"/>
      <c r="K293" s="8"/>
    </row>
    <row r="294" spans="8:12" ht="30" customHeight="1" x14ac:dyDescent="0.15">
      <c r="H294" s="26">
        <v>44136</v>
      </c>
      <c r="I294" s="5" t="s">
        <v>40</v>
      </c>
      <c r="J294" s="16">
        <v>9087362</v>
      </c>
      <c r="K294" s="8" t="s">
        <v>387</v>
      </c>
      <c r="L294" t="s">
        <v>1022</v>
      </c>
    </row>
    <row r="295" spans="8:12" ht="30" customHeight="1" x14ac:dyDescent="0.15">
      <c r="H295" s="26">
        <v>44138</v>
      </c>
      <c r="I295" s="5" t="s">
        <v>40</v>
      </c>
      <c r="J295" s="16">
        <v>9356878</v>
      </c>
      <c r="K295" s="8" t="s">
        <v>388</v>
      </c>
      <c r="L295" t="s">
        <v>1022</v>
      </c>
    </row>
    <row r="296" spans="8:12" ht="30" customHeight="1" x14ac:dyDescent="0.15">
      <c r="H296" s="26">
        <v>44138</v>
      </c>
      <c r="I296" s="5" t="s">
        <v>40</v>
      </c>
      <c r="J296" s="16">
        <v>9232797</v>
      </c>
      <c r="K296" s="8" t="s">
        <v>389</v>
      </c>
      <c r="L296" t="s">
        <v>1022</v>
      </c>
    </row>
    <row r="297" spans="8:12" ht="30" customHeight="1" x14ac:dyDescent="0.15">
      <c r="H297" s="26">
        <v>44138</v>
      </c>
      <c r="I297" s="5" t="s">
        <v>40</v>
      </c>
      <c r="J297" s="16">
        <v>9114713</v>
      </c>
      <c r="K297" s="8" t="s">
        <v>386</v>
      </c>
      <c r="L297" t="s">
        <v>1022</v>
      </c>
    </row>
    <row r="298" spans="8:12" ht="30" customHeight="1" x14ac:dyDescent="0.15">
      <c r="H298" s="26">
        <v>44139</v>
      </c>
      <c r="I298" s="5" t="s">
        <v>37</v>
      </c>
      <c r="J298" s="16">
        <v>9113733</v>
      </c>
      <c r="K298" s="8" t="s">
        <v>390</v>
      </c>
      <c r="L298" t="s">
        <v>1022</v>
      </c>
    </row>
    <row r="299" spans="8:12" ht="30" customHeight="1" x14ac:dyDescent="0.15">
      <c r="H299" s="26">
        <v>44140</v>
      </c>
      <c r="I299" s="5" t="s">
        <v>3</v>
      </c>
      <c r="J299" s="16">
        <v>9604342</v>
      </c>
      <c r="K299" s="8" t="s">
        <v>391</v>
      </c>
      <c r="L299" t="s">
        <v>1022</v>
      </c>
    </row>
    <row r="300" spans="8:12" ht="30" customHeight="1" x14ac:dyDescent="0.15">
      <c r="H300" s="26">
        <v>44140</v>
      </c>
      <c r="I300" s="5" t="s">
        <v>3</v>
      </c>
      <c r="J300" s="16">
        <v>9214678</v>
      </c>
      <c r="K300" s="8" t="s">
        <v>392</v>
      </c>
      <c r="L300" t="s">
        <v>1022</v>
      </c>
    </row>
    <row r="301" spans="8:12" ht="30" customHeight="1" x14ac:dyDescent="0.15">
      <c r="H301" s="26">
        <v>44141</v>
      </c>
      <c r="I301" s="5" t="s">
        <v>3</v>
      </c>
      <c r="J301" s="16">
        <v>9255878</v>
      </c>
      <c r="K301" s="8" t="s">
        <v>347</v>
      </c>
      <c r="L301" t="s">
        <v>1022</v>
      </c>
    </row>
    <row r="302" spans="8:12" ht="30" customHeight="1" x14ac:dyDescent="0.15">
      <c r="H302" s="26">
        <v>44143</v>
      </c>
      <c r="I302" s="5" t="s">
        <v>3</v>
      </c>
      <c r="J302" s="16">
        <v>9279977</v>
      </c>
      <c r="K302" s="8" t="s">
        <v>336</v>
      </c>
      <c r="L302" t="s">
        <v>1022</v>
      </c>
    </row>
    <row r="303" spans="8:12" ht="30" customHeight="1" x14ac:dyDescent="0.15">
      <c r="H303" s="26">
        <v>44143</v>
      </c>
      <c r="I303" s="5" t="s">
        <v>40</v>
      </c>
      <c r="J303" s="16">
        <v>9214666</v>
      </c>
      <c r="K303" s="8" t="s">
        <v>393</v>
      </c>
      <c r="L303" t="s">
        <v>1022</v>
      </c>
    </row>
    <row r="304" spans="8:12" ht="30" customHeight="1" x14ac:dyDescent="0.15">
      <c r="H304" s="26">
        <v>44143</v>
      </c>
      <c r="I304" s="5" t="s">
        <v>40</v>
      </c>
      <c r="J304" s="16">
        <v>9135743</v>
      </c>
      <c r="K304" s="8" t="s">
        <v>394</v>
      </c>
      <c r="L304" t="s">
        <v>1022</v>
      </c>
    </row>
    <row r="305" spans="8:12" ht="30" customHeight="1" x14ac:dyDescent="0.15">
      <c r="H305" s="26">
        <v>44143</v>
      </c>
      <c r="I305" s="5" t="s">
        <v>3</v>
      </c>
      <c r="J305" s="16">
        <v>96006821</v>
      </c>
      <c r="K305" s="8" t="s">
        <v>395</v>
      </c>
      <c r="L305" t="s">
        <v>1022</v>
      </c>
    </row>
    <row r="306" spans="8:12" ht="30" customHeight="1" x14ac:dyDescent="0.15">
      <c r="H306" s="26">
        <v>44147</v>
      </c>
      <c r="I306" s="5" t="s">
        <v>4</v>
      </c>
      <c r="J306" s="16">
        <v>9448695</v>
      </c>
      <c r="K306" s="8" t="s">
        <v>186</v>
      </c>
      <c r="L306" t="s">
        <v>1022</v>
      </c>
    </row>
    <row r="307" spans="8:12" ht="30" customHeight="1" x14ac:dyDescent="0.15">
      <c r="H307" s="26">
        <v>44147</v>
      </c>
      <c r="I307" s="5" t="s">
        <v>3</v>
      </c>
      <c r="J307" s="16">
        <v>9370305</v>
      </c>
      <c r="K307" s="8" t="s">
        <v>396</v>
      </c>
      <c r="L307" t="s">
        <v>1022</v>
      </c>
    </row>
    <row r="308" spans="8:12" ht="30" customHeight="1" x14ac:dyDescent="0.15">
      <c r="H308" s="26">
        <v>44148</v>
      </c>
      <c r="I308" s="5" t="s">
        <v>35</v>
      </c>
      <c r="J308" s="16">
        <v>9380740</v>
      </c>
      <c r="K308" s="8" t="s">
        <v>397</v>
      </c>
      <c r="L308" t="s">
        <v>1022</v>
      </c>
    </row>
    <row r="309" spans="8:12" ht="30" customHeight="1" x14ac:dyDescent="0.15">
      <c r="H309" s="26">
        <v>44148</v>
      </c>
      <c r="I309" s="5" t="s">
        <v>23</v>
      </c>
      <c r="J309" s="16">
        <v>9228227</v>
      </c>
      <c r="K309" s="8" t="s">
        <v>398</v>
      </c>
      <c r="L309" t="s">
        <v>1022</v>
      </c>
    </row>
    <row r="310" spans="8:12" ht="30" customHeight="1" x14ac:dyDescent="0.15">
      <c r="H310" s="26">
        <v>44153</v>
      </c>
      <c r="I310" s="5" t="s">
        <v>4</v>
      </c>
      <c r="J310" s="16">
        <v>9295957</v>
      </c>
      <c r="K310" s="8" t="s">
        <v>181</v>
      </c>
      <c r="L310" t="s">
        <v>1022</v>
      </c>
    </row>
    <row r="311" spans="8:12" ht="30" customHeight="1" x14ac:dyDescent="0.15">
      <c r="H311" s="26">
        <v>44157</v>
      </c>
      <c r="I311" s="5" t="s">
        <v>4</v>
      </c>
      <c r="J311" s="16">
        <v>9605279</v>
      </c>
      <c r="K311" s="8" t="s">
        <v>399</v>
      </c>
      <c r="L311" t="s">
        <v>1023</v>
      </c>
    </row>
    <row r="312" spans="8:12" ht="30" customHeight="1" x14ac:dyDescent="0.15">
      <c r="H312" s="26">
        <v>44158</v>
      </c>
      <c r="I312" s="5" t="s">
        <v>4</v>
      </c>
      <c r="J312" s="16">
        <v>9354167</v>
      </c>
      <c r="K312" s="8" t="s">
        <v>400</v>
      </c>
      <c r="L312" t="s">
        <v>1022</v>
      </c>
    </row>
    <row r="313" spans="8:12" ht="30" customHeight="1" x14ac:dyDescent="0.15">
      <c r="H313" s="26">
        <v>44159</v>
      </c>
      <c r="I313" s="5" t="s">
        <v>4</v>
      </c>
      <c r="J313" s="16">
        <v>9354167</v>
      </c>
      <c r="K313" s="8" t="s">
        <v>400</v>
      </c>
      <c r="L313" t="s">
        <v>1022</v>
      </c>
    </row>
    <row r="314" spans="8:12" ht="30" customHeight="1" x14ac:dyDescent="0.15">
      <c r="H314" s="26">
        <v>44159</v>
      </c>
      <c r="I314" s="5" t="s">
        <v>4</v>
      </c>
      <c r="J314" s="16">
        <v>9508108</v>
      </c>
      <c r="K314" s="8" t="s">
        <v>401</v>
      </c>
      <c r="L314" t="s">
        <v>1022</v>
      </c>
    </row>
    <row r="315" spans="8:12" ht="30" customHeight="1" x14ac:dyDescent="0.15">
      <c r="H315" s="26">
        <v>44159</v>
      </c>
      <c r="I315" s="5" t="s">
        <v>4</v>
      </c>
      <c r="J315" s="16">
        <v>9495765</v>
      </c>
      <c r="K315" s="8" t="s">
        <v>402</v>
      </c>
      <c r="L315" t="s">
        <v>1022</v>
      </c>
    </row>
    <row r="316" spans="8:12" ht="30" customHeight="1" x14ac:dyDescent="0.15">
      <c r="H316" s="26">
        <v>44160</v>
      </c>
      <c r="I316" s="5" t="s">
        <v>4</v>
      </c>
      <c r="J316" s="16">
        <v>9595254</v>
      </c>
      <c r="K316" s="8" t="s">
        <v>403</v>
      </c>
      <c r="L316" t="s">
        <v>1022</v>
      </c>
    </row>
    <row r="317" spans="8:12" ht="30" customHeight="1" x14ac:dyDescent="0.15">
      <c r="H317" s="26">
        <v>44160</v>
      </c>
      <c r="I317" s="5" t="s">
        <v>3</v>
      </c>
      <c r="J317" s="16">
        <v>9281267</v>
      </c>
      <c r="K317" s="8" t="s">
        <v>107</v>
      </c>
      <c r="L317" t="s">
        <v>1022</v>
      </c>
    </row>
    <row r="318" spans="8:12" ht="30" customHeight="1" x14ac:dyDescent="0.15">
      <c r="H318" s="26">
        <v>44160</v>
      </c>
      <c r="I318" s="5" t="s">
        <v>4</v>
      </c>
      <c r="J318" s="16">
        <v>9595254</v>
      </c>
      <c r="K318" s="8" t="s">
        <v>403</v>
      </c>
      <c r="L318" t="s">
        <v>1022</v>
      </c>
    </row>
    <row r="319" spans="8:12" ht="30" customHeight="1" x14ac:dyDescent="0.15">
      <c r="H319" s="26">
        <v>44161</v>
      </c>
      <c r="I319" s="5" t="s">
        <v>4</v>
      </c>
      <c r="J319" s="16">
        <v>9434929</v>
      </c>
      <c r="K319" s="8" t="s">
        <v>404</v>
      </c>
      <c r="L319" t="s">
        <v>1022</v>
      </c>
    </row>
    <row r="320" spans="8:12" ht="30" customHeight="1" x14ac:dyDescent="0.15">
      <c r="H320" s="26">
        <v>44162</v>
      </c>
      <c r="I320" s="5" t="s">
        <v>40</v>
      </c>
      <c r="J320" s="16">
        <v>9488633</v>
      </c>
      <c r="K320" s="8" t="s">
        <v>405</v>
      </c>
      <c r="L320" t="s">
        <v>1022</v>
      </c>
    </row>
    <row r="321" spans="8:12" ht="30" customHeight="1" x14ac:dyDescent="0.15">
      <c r="H321" s="26">
        <v>44162</v>
      </c>
      <c r="I321" s="5" t="s">
        <v>57</v>
      </c>
      <c r="J321" s="16">
        <v>9338888</v>
      </c>
      <c r="K321" s="8" t="s">
        <v>406</v>
      </c>
    </row>
    <row r="322" spans="8:12" ht="30" customHeight="1" x14ac:dyDescent="0.15">
      <c r="H322" s="26">
        <v>44162</v>
      </c>
      <c r="I322" s="5" t="s">
        <v>40</v>
      </c>
      <c r="J322" s="16">
        <v>9316309</v>
      </c>
      <c r="K322" s="8" t="s">
        <v>407</v>
      </c>
      <c r="L322" t="s">
        <v>1022</v>
      </c>
    </row>
    <row r="323" spans="8:12" ht="30" customHeight="1" x14ac:dyDescent="0.15">
      <c r="H323" s="26">
        <v>44163</v>
      </c>
      <c r="I323" s="5" t="s">
        <v>4</v>
      </c>
      <c r="J323" s="18">
        <v>9672088</v>
      </c>
      <c r="K323" s="8" t="s">
        <v>408</v>
      </c>
      <c r="L323" t="s">
        <v>1022</v>
      </c>
    </row>
    <row r="324" spans="8:12" ht="30" customHeight="1" x14ac:dyDescent="0.15">
      <c r="H324" s="26">
        <v>44164</v>
      </c>
      <c r="I324" s="5" t="s">
        <v>4</v>
      </c>
      <c r="J324" s="16">
        <v>9339595</v>
      </c>
      <c r="K324" s="8" t="s">
        <v>409</v>
      </c>
      <c r="L324" t="s">
        <v>1022</v>
      </c>
    </row>
    <row r="325" spans="8:12" ht="30" customHeight="1" x14ac:dyDescent="0.15">
      <c r="H325" s="26">
        <v>44165</v>
      </c>
      <c r="I325" s="5" t="s">
        <v>37</v>
      </c>
      <c r="J325" s="16">
        <v>9257199</v>
      </c>
      <c r="K325" s="8" t="s">
        <v>410</v>
      </c>
      <c r="L325" t="s">
        <v>1022</v>
      </c>
    </row>
    <row r="326" spans="8:12" ht="30" customHeight="1" x14ac:dyDescent="0.15">
      <c r="H326" s="26">
        <v>44165</v>
      </c>
      <c r="I326" s="5" t="s">
        <v>4</v>
      </c>
      <c r="J326" s="16">
        <v>9868338</v>
      </c>
      <c r="K326" s="8" t="s">
        <v>411</v>
      </c>
      <c r="L326" t="s">
        <v>1022</v>
      </c>
    </row>
    <row r="327" spans="8:12" ht="30" customHeight="1" x14ac:dyDescent="0.15">
      <c r="I327" s="5"/>
      <c r="K327" s="8"/>
    </row>
    <row r="328" spans="8:12" ht="30" customHeight="1" x14ac:dyDescent="0.15">
      <c r="H328" s="17" t="s">
        <v>96</v>
      </c>
      <c r="I328" s="5"/>
      <c r="K328" s="8"/>
    </row>
    <row r="329" spans="8:12" ht="30" customHeight="1" x14ac:dyDescent="0.15">
      <c r="I329" s="5"/>
      <c r="K329" s="8"/>
    </row>
    <row r="330" spans="8:12" ht="30" customHeight="1" x14ac:dyDescent="0.15">
      <c r="H330" s="26">
        <v>44166</v>
      </c>
      <c r="I330" s="5" t="s">
        <v>4</v>
      </c>
      <c r="J330" s="16">
        <v>9858424</v>
      </c>
      <c r="K330" s="8" t="s">
        <v>412</v>
      </c>
      <c r="L330" t="s">
        <v>1022</v>
      </c>
    </row>
    <row r="331" spans="8:12" ht="30" customHeight="1" x14ac:dyDescent="0.15">
      <c r="H331" s="26">
        <v>44166</v>
      </c>
      <c r="I331" s="5" t="s">
        <v>35</v>
      </c>
      <c r="J331" s="16">
        <v>9575577</v>
      </c>
      <c r="K331" s="29" t="s">
        <v>413</v>
      </c>
      <c r="L331" t="s">
        <v>1022</v>
      </c>
    </row>
    <row r="332" spans="8:12" ht="30" customHeight="1" x14ac:dyDescent="0.15">
      <c r="H332" s="26">
        <v>44167</v>
      </c>
      <c r="I332" s="5" t="s">
        <v>4</v>
      </c>
      <c r="J332" s="16">
        <v>9767390</v>
      </c>
      <c r="K332" s="8" t="s">
        <v>414</v>
      </c>
      <c r="L332" t="s">
        <v>1022</v>
      </c>
    </row>
    <row r="333" spans="8:12" ht="30" customHeight="1" x14ac:dyDescent="0.15">
      <c r="H333" s="26">
        <v>44170</v>
      </c>
      <c r="I333" s="5" t="s">
        <v>4</v>
      </c>
      <c r="J333" s="16">
        <v>9845673</v>
      </c>
      <c r="K333" s="8" t="s">
        <v>418</v>
      </c>
      <c r="L333" t="s">
        <v>1022</v>
      </c>
    </row>
    <row r="334" spans="8:12" ht="30" customHeight="1" x14ac:dyDescent="0.15">
      <c r="H334" s="26">
        <v>44170</v>
      </c>
      <c r="I334" s="5" t="s">
        <v>4</v>
      </c>
      <c r="J334" s="16">
        <v>9845673</v>
      </c>
      <c r="K334" s="8" t="s">
        <v>415</v>
      </c>
      <c r="L334" t="s">
        <v>1022</v>
      </c>
    </row>
    <row r="335" spans="8:12" ht="30" customHeight="1" x14ac:dyDescent="0.15">
      <c r="H335" s="26">
        <v>44171</v>
      </c>
      <c r="I335" s="5" t="s">
        <v>3</v>
      </c>
      <c r="J335" s="18">
        <v>9180401</v>
      </c>
      <c r="K335" s="8" t="s">
        <v>417</v>
      </c>
      <c r="L335" t="s">
        <v>1022</v>
      </c>
    </row>
    <row r="336" spans="8:12" ht="30" customHeight="1" x14ac:dyDescent="0.15">
      <c r="H336" s="33">
        <v>44171</v>
      </c>
      <c r="I336" s="5" t="s">
        <v>4</v>
      </c>
      <c r="J336" s="16">
        <v>9597501</v>
      </c>
      <c r="K336" s="8" t="s">
        <v>416</v>
      </c>
      <c r="L336" t="s">
        <v>1022</v>
      </c>
    </row>
    <row r="337" spans="7:12" ht="30" customHeight="1" x14ac:dyDescent="0.15">
      <c r="H337" s="33">
        <v>44171</v>
      </c>
      <c r="I337" s="5" t="s">
        <v>4</v>
      </c>
      <c r="J337" s="24">
        <v>8912297</v>
      </c>
      <c r="K337" s="8" t="s">
        <v>418</v>
      </c>
      <c r="L337" t="s">
        <v>1022</v>
      </c>
    </row>
    <row r="338" spans="7:12" ht="30" customHeight="1" x14ac:dyDescent="0.15">
      <c r="H338" s="33">
        <v>44172</v>
      </c>
      <c r="I338" s="5" t="s">
        <v>35</v>
      </c>
      <c r="J338" s="16">
        <v>9417452</v>
      </c>
      <c r="K338" s="8" t="s">
        <v>425</v>
      </c>
      <c r="L338" t="s">
        <v>1022</v>
      </c>
    </row>
    <row r="339" spans="7:12" ht="30" customHeight="1" x14ac:dyDescent="0.15">
      <c r="H339" s="33">
        <v>44173</v>
      </c>
      <c r="I339" s="5" t="s">
        <v>4</v>
      </c>
      <c r="J339" s="16">
        <v>9399741</v>
      </c>
      <c r="K339" s="8" t="s">
        <v>426</v>
      </c>
      <c r="L339" t="s">
        <v>1022</v>
      </c>
    </row>
    <row r="340" spans="7:12" ht="30" customHeight="1" x14ac:dyDescent="0.15">
      <c r="H340" s="33">
        <v>44174</v>
      </c>
      <c r="I340" s="5" t="s">
        <v>35</v>
      </c>
      <c r="J340" s="16">
        <v>9417452</v>
      </c>
      <c r="K340" s="8" t="s">
        <v>425</v>
      </c>
      <c r="L340" t="s">
        <v>1022</v>
      </c>
    </row>
    <row r="341" spans="7:12" ht="30" customHeight="1" x14ac:dyDescent="0.15">
      <c r="H341" s="33">
        <v>44174</v>
      </c>
      <c r="I341" s="5" t="s">
        <v>35</v>
      </c>
      <c r="J341" s="16">
        <v>9655808</v>
      </c>
      <c r="K341" s="8" t="s">
        <v>427</v>
      </c>
      <c r="L341" t="s">
        <v>1022</v>
      </c>
    </row>
    <row r="342" spans="7:12" ht="30" customHeight="1" x14ac:dyDescent="0.15">
      <c r="H342" s="33">
        <v>44175</v>
      </c>
      <c r="I342" s="5" t="s">
        <v>39</v>
      </c>
      <c r="J342" s="16">
        <v>5383304</v>
      </c>
      <c r="K342" s="8" t="s">
        <v>428</v>
      </c>
      <c r="L342" t="s">
        <v>1022</v>
      </c>
    </row>
    <row r="343" spans="7:12" ht="30" customHeight="1" x14ac:dyDescent="0.15">
      <c r="H343" s="33">
        <v>44176</v>
      </c>
      <c r="I343" s="5" t="s">
        <v>4</v>
      </c>
      <c r="J343" s="16">
        <v>9302841</v>
      </c>
      <c r="K343" s="8" t="s">
        <v>429</v>
      </c>
      <c r="L343" t="s">
        <v>1022</v>
      </c>
    </row>
    <row r="344" spans="7:12" ht="30" customHeight="1" x14ac:dyDescent="0.15">
      <c r="H344" s="33">
        <v>44177</v>
      </c>
      <c r="I344" s="5" t="s">
        <v>4</v>
      </c>
      <c r="J344" s="16">
        <v>9739800</v>
      </c>
      <c r="K344" s="8" t="s">
        <v>430</v>
      </c>
      <c r="L344" t="s">
        <v>1022</v>
      </c>
    </row>
    <row r="345" spans="7:12" ht="30" customHeight="1" x14ac:dyDescent="0.15">
      <c r="H345" s="33">
        <v>44179</v>
      </c>
      <c r="I345" s="5" t="s">
        <v>163</v>
      </c>
      <c r="J345" s="16">
        <v>8920256</v>
      </c>
      <c r="K345" s="8" t="s">
        <v>431</v>
      </c>
      <c r="L345" t="s">
        <v>1022</v>
      </c>
    </row>
    <row r="346" spans="7:12" ht="30" customHeight="1" x14ac:dyDescent="0.15">
      <c r="H346" s="33">
        <v>44179</v>
      </c>
      <c r="I346" s="5" t="s">
        <v>3</v>
      </c>
      <c r="J346" s="16">
        <v>9500091</v>
      </c>
      <c r="K346" s="8" t="s">
        <v>432</v>
      </c>
      <c r="L346" t="s">
        <v>1022</v>
      </c>
    </row>
    <row r="347" spans="7:12" ht="30" customHeight="1" x14ac:dyDescent="0.15">
      <c r="G347" s="34"/>
      <c r="H347" s="33">
        <v>44179</v>
      </c>
      <c r="I347" s="5" t="s">
        <v>3</v>
      </c>
      <c r="J347" s="16">
        <v>9807308</v>
      </c>
      <c r="K347" s="8" t="s">
        <v>433</v>
      </c>
      <c r="L347" t="s">
        <v>1022</v>
      </c>
    </row>
    <row r="348" spans="7:12" ht="30" customHeight="1" x14ac:dyDescent="0.15">
      <c r="G348" s="34"/>
      <c r="H348" s="33">
        <v>44180</v>
      </c>
      <c r="I348" s="5" t="s">
        <v>40</v>
      </c>
      <c r="J348" s="16">
        <v>9006447</v>
      </c>
      <c r="K348" s="8" t="s">
        <v>61</v>
      </c>
      <c r="L348" t="s">
        <v>1024</v>
      </c>
    </row>
    <row r="349" spans="7:12" ht="30" customHeight="1" x14ac:dyDescent="0.15">
      <c r="G349" s="34"/>
      <c r="H349" s="33">
        <v>44180</v>
      </c>
      <c r="I349" s="5" t="s">
        <v>4</v>
      </c>
      <c r="J349" s="16">
        <v>9353137</v>
      </c>
      <c r="K349" s="8" t="s">
        <v>20</v>
      </c>
      <c r="L349" t="s">
        <v>1022</v>
      </c>
    </row>
    <row r="350" spans="7:12" ht="30" customHeight="1" x14ac:dyDescent="0.15">
      <c r="G350" s="34"/>
      <c r="H350" s="33">
        <v>44182</v>
      </c>
      <c r="I350" s="5" t="s">
        <v>3</v>
      </c>
      <c r="J350" s="16">
        <v>9392183</v>
      </c>
      <c r="K350" s="8" t="s">
        <v>264</v>
      </c>
      <c r="L350" t="s">
        <v>1022</v>
      </c>
    </row>
    <row r="351" spans="7:12" ht="30" customHeight="1" x14ac:dyDescent="0.15">
      <c r="G351" s="34"/>
      <c r="H351" s="33">
        <v>44182</v>
      </c>
      <c r="I351" s="5" t="s">
        <v>3</v>
      </c>
      <c r="J351" s="16">
        <v>9060649</v>
      </c>
      <c r="K351" s="8" t="s">
        <v>434</v>
      </c>
      <c r="L351" t="s">
        <v>1022</v>
      </c>
    </row>
    <row r="352" spans="7:12" ht="30" customHeight="1" x14ac:dyDescent="0.15">
      <c r="G352" s="34"/>
      <c r="H352" s="33">
        <v>44182</v>
      </c>
      <c r="I352" s="5" t="s">
        <v>4</v>
      </c>
      <c r="J352" s="16">
        <v>9321392</v>
      </c>
      <c r="K352" s="8" t="s">
        <v>435</v>
      </c>
      <c r="L352" t="s">
        <v>1022</v>
      </c>
    </row>
    <row r="353" spans="7:12" ht="30" customHeight="1" x14ac:dyDescent="0.15">
      <c r="G353" s="34"/>
      <c r="H353" s="33">
        <v>44183</v>
      </c>
      <c r="I353" s="5" t="s">
        <v>3</v>
      </c>
      <c r="J353" s="16">
        <v>9060649</v>
      </c>
      <c r="K353" s="8" t="s">
        <v>434</v>
      </c>
      <c r="L353" t="s">
        <v>1022</v>
      </c>
    </row>
    <row r="354" spans="7:12" ht="30" customHeight="1" x14ac:dyDescent="0.15">
      <c r="G354" s="34"/>
      <c r="H354" s="33">
        <v>44183</v>
      </c>
      <c r="I354" s="5" t="s">
        <v>3</v>
      </c>
      <c r="J354" s="16">
        <v>9736638</v>
      </c>
      <c r="K354" s="8" t="s">
        <v>436</v>
      </c>
      <c r="L354" t="s">
        <v>1022</v>
      </c>
    </row>
    <row r="355" spans="7:12" ht="30" customHeight="1" x14ac:dyDescent="0.15">
      <c r="G355" s="34"/>
      <c r="H355" s="33">
        <v>44183</v>
      </c>
      <c r="I355" s="5" t="s">
        <v>3</v>
      </c>
      <c r="J355" s="16">
        <v>9346706</v>
      </c>
      <c r="K355" s="8" t="s">
        <v>437</v>
      </c>
      <c r="L355" t="s">
        <v>1022</v>
      </c>
    </row>
    <row r="356" spans="7:12" ht="30" customHeight="1" x14ac:dyDescent="0.15">
      <c r="G356" s="34"/>
      <c r="H356" s="33">
        <v>44184</v>
      </c>
      <c r="I356" s="5" t="s">
        <v>4</v>
      </c>
      <c r="J356" s="16">
        <v>9231470</v>
      </c>
      <c r="K356" s="8" t="s">
        <v>438</v>
      </c>
      <c r="L356" t="s">
        <v>1022</v>
      </c>
    </row>
    <row r="357" spans="7:12" ht="30" customHeight="1" x14ac:dyDescent="0.15">
      <c r="G357" s="34"/>
      <c r="H357" s="33">
        <v>44184</v>
      </c>
      <c r="I357" s="5" t="s">
        <v>4</v>
      </c>
      <c r="J357" s="8">
        <v>9622215</v>
      </c>
      <c r="K357" s="8" t="s">
        <v>439</v>
      </c>
      <c r="L357" t="s">
        <v>1022</v>
      </c>
    </row>
    <row r="358" spans="7:12" ht="30" customHeight="1" x14ac:dyDescent="0.15">
      <c r="G358" s="34"/>
      <c r="H358" s="33">
        <v>44185</v>
      </c>
      <c r="I358" s="5" t="s">
        <v>3</v>
      </c>
      <c r="J358" s="16">
        <v>9780603</v>
      </c>
      <c r="K358" s="8" t="s">
        <v>440</v>
      </c>
      <c r="L358" t="s">
        <v>1022</v>
      </c>
    </row>
    <row r="359" spans="7:12" ht="30" customHeight="1" x14ac:dyDescent="0.15">
      <c r="G359" s="34"/>
      <c r="H359" s="33">
        <v>44185</v>
      </c>
      <c r="I359" s="5" t="s">
        <v>4</v>
      </c>
      <c r="J359" s="16">
        <v>9349538</v>
      </c>
      <c r="K359" s="8" t="s">
        <v>441</v>
      </c>
      <c r="L359" t="s">
        <v>1022</v>
      </c>
    </row>
    <row r="360" spans="7:12" ht="30" customHeight="1" x14ac:dyDescent="0.15">
      <c r="G360" s="34"/>
      <c r="H360" s="33">
        <v>44186</v>
      </c>
      <c r="I360" s="5" t="s">
        <v>4</v>
      </c>
      <c r="J360" s="16">
        <v>9447902</v>
      </c>
      <c r="K360" s="8" t="s">
        <v>303</v>
      </c>
      <c r="L360" t="s">
        <v>1022</v>
      </c>
    </row>
    <row r="361" spans="7:12" ht="30" customHeight="1" x14ac:dyDescent="0.15">
      <c r="G361" s="34"/>
      <c r="H361" s="33">
        <v>44187</v>
      </c>
      <c r="I361" s="5" t="s">
        <v>3</v>
      </c>
      <c r="J361" s="16">
        <v>9851969</v>
      </c>
      <c r="K361" s="8" t="s">
        <v>442</v>
      </c>
      <c r="L361" t="s">
        <v>1022</v>
      </c>
    </row>
    <row r="362" spans="7:12" ht="30" customHeight="1" x14ac:dyDescent="0.15">
      <c r="H362" s="33">
        <v>44187</v>
      </c>
      <c r="I362" s="5" t="s">
        <v>3</v>
      </c>
      <c r="J362" s="16">
        <v>9356567</v>
      </c>
      <c r="K362" s="8" t="s">
        <v>443</v>
      </c>
      <c r="L362" t="s">
        <v>1022</v>
      </c>
    </row>
    <row r="363" spans="7:12" ht="30" customHeight="1" x14ac:dyDescent="0.15">
      <c r="H363" s="33">
        <v>44190</v>
      </c>
      <c r="I363" s="5" t="s">
        <v>23</v>
      </c>
      <c r="J363" s="16">
        <v>9402677</v>
      </c>
      <c r="K363" s="8" t="s">
        <v>444</v>
      </c>
      <c r="L363" t="s">
        <v>1022</v>
      </c>
    </row>
    <row r="364" spans="7:12" ht="30" customHeight="1" x14ac:dyDescent="0.15">
      <c r="H364" s="33">
        <v>44194</v>
      </c>
      <c r="I364" s="5" t="s">
        <v>4</v>
      </c>
      <c r="J364" s="16">
        <v>9423669</v>
      </c>
      <c r="K364" s="8" t="s">
        <v>445</v>
      </c>
      <c r="L364" t="s">
        <v>1022</v>
      </c>
    </row>
    <row r="365" spans="7:12" ht="30" customHeight="1" x14ac:dyDescent="0.15">
      <c r="H365" s="33">
        <v>44194</v>
      </c>
      <c r="I365" s="5" t="s">
        <v>4</v>
      </c>
      <c r="J365" s="16">
        <v>9393072</v>
      </c>
      <c r="K365" s="8" t="s">
        <v>446</v>
      </c>
      <c r="L365" t="s">
        <v>1022</v>
      </c>
    </row>
    <row r="366" spans="7:12" ht="30" customHeight="1" x14ac:dyDescent="0.15">
      <c r="H366" s="33">
        <v>44196</v>
      </c>
      <c r="I366" s="5" t="s">
        <v>4</v>
      </c>
      <c r="J366" s="16">
        <v>9286231</v>
      </c>
      <c r="K366" s="8" t="s">
        <v>447</v>
      </c>
      <c r="L366" t="s">
        <v>1022</v>
      </c>
    </row>
    <row r="367" spans="7:12" ht="30" customHeight="1" x14ac:dyDescent="0.15">
      <c r="H367" s="33">
        <v>44196</v>
      </c>
      <c r="I367" s="5" t="s">
        <v>4</v>
      </c>
      <c r="J367" s="16">
        <v>9798404</v>
      </c>
      <c r="K367" s="8" t="s">
        <v>448</v>
      </c>
      <c r="L367" t="s">
        <v>1022</v>
      </c>
    </row>
    <row r="368" spans="7:12" ht="30" customHeight="1" x14ac:dyDescent="0.15">
      <c r="H368" s="5"/>
      <c r="I368" s="5"/>
      <c r="J368" s="5"/>
      <c r="K368" s="8"/>
    </row>
    <row r="369" spans="8:11" ht="30" customHeight="1" x14ac:dyDescent="0.15">
      <c r="H369" s="5"/>
      <c r="I369" s="5"/>
      <c r="J369" s="5"/>
      <c r="K369" s="8"/>
    </row>
    <row r="370" spans="8:11" ht="30" customHeight="1" x14ac:dyDescent="0.15">
      <c r="H370" s="5"/>
      <c r="I370" s="5"/>
      <c r="J370" s="5"/>
      <c r="K370" s="8"/>
    </row>
    <row r="371" spans="8:11" ht="30" customHeight="1" x14ac:dyDescent="0.15">
      <c r="H371" s="5"/>
      <c r="I371" s="5"/>
      <c r="J371" s="5"/>
      <c r="K371" s="8"/>
    </row>
    <row r="372" spans="8:11" ht="30" customHeight="1" x14ac:dyDescent="0.15">
      <c r="H372" s="5"/>
      <c r="I372" s="5"/>
      <c r="J372" s="5"/>
      <c r="K372" s="8"/>
    </row>
    <row r="373" spans="8:11" ht="30" customHeight="1" x14ac:dyDescent="0.15">
      <c r="H373" s="5"/>
      <c r="I373" s="5"/>
      <c r="J373" s="5"/>
      <c r="K373" s="8"/>
    </row>
    <row r="374" spans="8:11" ht="30" customHeight="1" x14ac:dyDescent="0.15">
      <c r="H374" s="5"/>
      <c r="I374" s="5"/>
      <c r="J374" s="5"/>
      <c r="K374" s="8"/>
    </row>
    <row r="375" spans="8:11" ht="30" customHeight="1" x14ac:dyDescent="0.15">
      <c r="H375" s="5"/>
      <c r="I375" s="5"/>
      <c r="J375" s="5"/>
    </row>
    <row r="376" spans="8:11" ht="30" customHeight="1" x14ac:dyDescent="0.15">
      <c r="H376" s="5"/>
      <c r="I376" s="5"/>
      <c r="J376" s="5"/>
    </row>
    <row r="377" spans="8:11" ht="30" customHeight="1" x14ac:dyDescent="0.15">
      <c r="H377" s="5"/>
      <c r="I377" s="5"/>
      <c r="J377" s="5"/>
    </row>
    <row r="378" spans="8:11" ht="30" customHeight="1" x14ac:dyDescent="0.15">
      <c r="H378" s="5"/>
      <c r="I378" s="5"/>
      <c r="J378" s="5"/>
    </row>
    <row r="379" spans="8:11" ht="30" customHeight="1" x14ac:dyDescent="0.15">
      <c r="H379" s="5"/>
      <c r="I379" s="5"/>
      <c r="J379" s="5"/>
    </row>
    <row r="380" spans="8:11" ht="30" customHeight="1" x14ac:dyDescent="0.15">
      <c r="H380" s="5"/>
      <c r="I380" s="5"/>
      <c r="J380" s="5"/>
    </row>
    <row r="381" spans="8:11" ht="30" customHeight="1" x14ac:dyDescent="0.15">
      <c r="H381" s="5"/>
      <c r="I381" s="5"/>
      <c r="J381" s="5"/>
    </row>
    <row r="382" spans="8:11" ht="30" customHeight="1" x14ac:dyDescent="0.15">
      <c r="H382" s="5"/>
      <c r="I382" s="5"/>
      <c r="J382" s="5"/>
    </row>
    <row r="383" spans="8:11" ht="30" customHeight="1" x14ac:dyDescent="0.15">
      <c r="H383" s="5"/>
      <c r="I383" s="5"/>
      <c r="J383" s="5"/>
    </row>
    <row r="384" spans="8:11" ht="30" customHeight="1" x14ac:dyDescent="0.15">
      <c r="H384" s="5"/>
      <c r="I384" s="5"/>
      <c r="J384" s="5"/>
    </row>
    <row r="385" spans="8:10" ht="30" customHeight="1" x14ac:dyDescent="0.15">
      <c r="H385" s="5"/>
      <c r="I385" s="5"/>
      <c r="J385" s="5"/>
    </row>
    <row r="386" spans="8:10" ht="30" customHeight="1" x14ac:dyDescent="0.15">
      <c r="H386" s="5"/>
      <c r="I386" s="5"/>
      <c r="J386" s="5"/>
    </row>
    <row r="387" spans="8:10" ht="30" customHeight="1" x14ac:dyDescent="0.15">
      <c r="H387" s="5"/>
      <c r="I387" s="5"/>
      <c r="J387" s="5"/>
    </row>
    <row r="388" spans="8:10" ht="30" customHeight="1" x14ac:dyDescent="0.15">
      <c r="H388" s="5"/>
      <c r="I388" s="5"/>
      <c r="J388" s="5"/>
    </row>
    <row r="389" spans="8:10" ht="30" customHeight="1" x14ac:dyDescent="0.15">
      <c r="H389" s="5"/>
      <c r="I389" s="5"/>
      <c r="J389" s="5"/>
    </row>
    <row r="390" spans="8:10" ht="30" customHeight="1" x14ac:dyDescent="0.15">
      <c r="H390" s="5"/>
      <c r="I390" s="5"/>
      <c r="J390" s="5"/>
    </row>
    <row r="391" spans="8:10" ht="30" customHeight="1" x14ac:dyDescent="0.15">
      <c r="H391" s="5"/>
      <c r="I391" s="5"/>
      <c r="J391" s="5"/>
    </row>
    <row r="392" spans="8:10" ht="30" customHeight="1" x14ac:dyDescent="0.15">
      <c r="H392" s="5"/>
      <c r="I392" s="5"/>
      <c r="J392" s="5"/>
    </row>
    <row r="393" spans="8:10" ht="30" customHeight="1" x14ac:dyDescent="0.15">
      <c r="H393" s="5"/>
      <c r="I393" s="5"/>
      <c r="J393" s="5"/>
    </row>
    <row r="394" spans="8:10" ht="30" customHeight="1" x14ac:dyDescent="0.15">
      <c r="H394" s="5"/>
      <c r="I394" s="5"/>
      <c r="J394" s="5"/>
    </row>
    <row r="395" spans="8:10" ht="30" customHeight="1" x14ac:dyDescent="0.15"/>
  </sheetData>
  <sheetProtection selectLockedCells="1" selectUnlockedCells="1"/>
  <phoneticPr fontId="11" type="noConversion"/>
  <conditionalFormatting sqref="K2:K7 K25:K228 J8 K230:K238 K240:K264 K266:K330 K332:K522">
    <cfRule type="duplicateValues" dxfId="26" priority="5"/>
  </conditionalFormatting>
  <conditionalFormatting sqref="K3:K18">
    <cfRule type="duplicateValues" dxfId="25" priority="2"/>
  </conditionalFormatting>
  <conditionalFormatting sqref="K3:K228 K230:K238 K240:K264 K266:K330 K332:K555">
    <cfRule type="duplicateValues" dxfId="24" priority="1"/>
  </conditionalFormatting>
  <pageMargins left="0.7" right="0.7" top="0.75" bottom="0.75" header="0.3" footer="0.3"/>
  <pageSetup paperSize="9" scale="10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DA4D-53E0-A543-BF88-BC5D47092861}">
  <sheetPr>
    <pageSetUpPr fitToPage="1"/>
  </sheetPr>
  <dimension ref="A1:J338"/>
  <sheetViews>
    <sheetView topLeftCell="A224" zoomScale="99" zoomScaleNormal="100" workbookViewId="0">
      <selection activeCell="E37" sqref="E37"/>
    </sheetView>
  </sheetViews>
  <sheetFormatPr baseColWidth="10" defaultColWidth="10.6640625" defaultRowHeight="14" x14ac:dyDescent="0.15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 x14ac:dyDescent="0.15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 x14ac:dyDescent="0.15">
      <c r="A4" s="10"/>
      <c r="B4" s="48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 x14ac:dyDescent="0.15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 x14ac:dyDescent="0.15">
      <c r="A6" s="30"/>
      <c r="B6" s="38">
        <v>44200</v>
      </c>
      <c r="C6" t="s">
        <v>57</v>
      </c>
      <c r="D6" s="16">
        <v>9706889</v>
      </c>
      <c r="E6" s="11" t="s">
        <v>449</v>
      </c>
      <c r="F6" s="30"/>
      <c r="G6" s="30"/>
      <c r="H6" s="30"/>
      <c r="I6" s="30"/>
      <c r="J6" s="30"/>
    </row>
    <row r="7" spans="1:10" ht="18" x14ac:dyDescent="0.15">
      <c r="A7" s="30"/>
      <c r="B7" s="38">
        <v>44201</v>
      </c>
      <c r="C7" s="36" t="s">
        <v>3</v>
      </c>
      <c r="D7" s="16">
        <v>9376464</v>
      </c>
      <c r="E7" s="37" t="s">
        <v>450</v>
      </c>
      <c r="F7" s="30"/>
      <c r="G7" s="30"/>
      <c r="H7" s="30"/>
      <c r="I7" s="30"/>
      <c r="J7" s="30"/>
    </row>
    <row r="8" spans="1:10" ht="18" x14ac:dyDescent="0.15">
      <c r="A8" s="30"/>
      <c r="B8" s="38">
        <v>44202</v>
      </c>
      <c r="C8" s="36" t="s">
        <v>3</v>
      </c>
      <c r="D8" s="16">
        <v>9775141</v>
      </c>
      <c r="E8" s="37" t="s">
        <v>451</v>
      </c>
      <c r="F8" s="30"/>
      <c r="G8" s="30"/>
      <c r="H8" s="30"/>
      <c r="I8" s="30"/>
      <c r="J8" s="30"/>
    </row>
    <row r="9" spans="1:10" ht="18" x14ac:dyDescent="0.15">
      <c r="A9" s="30"/>
      <c r="B9" s="38">
        <v>44203</v>
      </c>
      <c r="C9" s="36" t="s">
        <v>4</v>
      </c>
      <c r="D9" s="16">
        <v>9496460</v>
      </c>
      <c r="E9" s="37" t="s">
        <v>452</v>
      </c>
      <c r="F9" s="30"/>
      <c r="G9" s="30"/>
      <c r="H9" s="30"/>
      <c r="I9" s="30"/>
      <c r="J9" s="30"/>
    </row>
    <row r="10" spans="1:10" ht="18" x14ac:dyDescent="0.15">
      <c r="A10" s="30"/>
      <c r="B10" s="38">
        <v>44206</v>
      </c>
      <c r="C10" s="36" t="s">
        <v>3</v>
      </c>
      <c r="D10" s="16">
        <v>9853620</v>
      </c>
      <c r="E10" s="37" t="s">
        <v>453</v>
      </c>
      <c r="F10" s="30"/>
      <c r="G10" s="30"/>
      <c r="H10" s="30"/>
      <c r="I10" s="12" t="s">
        <v>2</v>
      </c>
      <c r="J10" s="13" t="s">
        <v>38</v>
      </c>
    </row>
    <row r="11" spans="1:10" ht="18" x14ac:dyDescent="0.15">
      <c r="A11" s="30"/>
      <c r="B11" s="38">
        <v>44209</v>
      </c>
      <c r="C11" s="36" t="s">
        <v>37</v>
      </c>
      <c r="D11" s="16">
        <v>9192624</v>
      </c>
      <c r="E11" s="37" t="s">
        <v>454</v>
      </c>
      <c r="F11" s="30"/>
      <c r="G11" s="30"/>
      <c r="H11" s="30"/>
      <c r="I11" t="s">
        <v>3</v>
      </c>
      <c r="J11" s="4">
        <f>COUNTIF(C6:C1036,"LVPL")</f>
        <v>84</v>
      </c>
    </row>
    <row r="12" spans="1:10" ht="18" x14ac:dyDescent="0.15">
      <c r="A12" s="30"/>
      <c r="B12" s="38">
        <v>44209</v>
      </c>
      <c r="C12" s="36" t="s">
        <v>40</v>
      </c>
      <c r="D12" s="16">
        <v>9333383</v>
      </c>
      <c r="E12" s="37" t="s">
        <v>455</v>
      </c>
      <c r="F12" s="30"/>
      <c r="G12" s="30"/>
      <c r="H12" s="30"/>
      <c r="I12" t="s">
        <v>4</v>
      </c>
      <c r="J12" s="4">
        <f>COUNTIF(C6:C1036,"LNDN")</f>
        <v>128</v>
      </c>
    </row>
    <row r="13" spans="1:10" ht="18" x14ac:dyDescent="0.15">
      <c r="A13" s="30"/>
      <c r="B13" s="38">
        <v>44210</v>
      </c>
      <c r="C13" s="36" t="s">
        <v>4</v>
      </c>
      <c r="D13" s="16">
        <v>9326988</v>
      </c>
      <c r="E13" s="37" t="s">
        <v>456</v>
      </c>
      <c r="F13" s="30"/>
      <c r="G13" s="30"/>
      <c r="H13" s="30"/>
      <c r="I13" s="11" t="s">
        <v>8</v>
      </c>
      <c r="J13" s="4">
        <f>COUNTIF(C6:C1036,"SEWL")</f>
        <v>0</v>
      </c>
    </row>
    <row r="14" spans="1:10" ht="18" x14ac:dyDescent="0.15">
      <c r="A14" s="30"/>
      <c r="B14" s="38">
        <v>44211</v>
      </c>
      <c r="C14" s="36" t="s">
        <v>4</v>
      </c>
      <c r="D14" s="16">
        <v>9290282</v>
      </c>
      <c r="E14" s="37" t="s">
        <v>620</v>
      </c>
      <c r="F14" s="30"/>
      <c r="G14" s="30"/>
      <c r="H14" s="30"/>
      <c r="I14" t="s">
        <v>7</v>
      </c>
      <c r="J14" s="4">
        <f>COUNTIF(C6:C1036,"FRTH")</f>
        <v>5</v>
      </c>
    </row>
    <row r="15" spans="1:10" ht="18" x14ac:dyDescent="0.15">
      <c r="A15" s="30"/>
      <c r="B15" s="38">
        <v>44212</v>
      </c>
      <c r="C15" s="36" t="s">
        <v>4</v>
      </c>
      <c r="D15" s="16">
        <v>9322452</v>
      </c>
      <c r="E15" s="37" t="s">
        <v>457</v>
      </c>
      <c r="F15" s="30"/>
      <c r="G15" s="30"/>
      <c r="H15" s="30"/>
      <c r="I15" t="s">
        <v>23</v>
      </c>
      <c r="J15" s="4">
        <f>COUNTIF(C6:C1036,"BFST")</f>
        <v>4</v>
      </c>
    </row>
    <row r="16" spans="1:10" ht="18" x14ac:dyDescent="0.15">
      <c r="A16" s="30"/>
      <c r="B16" s="38">
        <v>44214</v>
      </c>
      <c r="C16" s="36" t="s">
        <v>40</v>
      </c>
      <c r="D16" s="16">
        <v>9481049</v>
      </c>
      <c r="E16" s="37" t="s">
        <v>458</v>
      </c>
      <c r="F16" s="30"/>
      <c r="G16" s="30"/>
      <c r="H16" s="30"/>
      <c r="I16" t="s">
        <v>32</v>
      </c>
      <c r="J16" s="4">
        <f>COUNTIF(C6:C1036,"PLYM")</f>
        <v>4</v>
      </c>
    </row>
    <row r="17" spans="1:10" ht="18" x14ac:dyDescent="0.15">
      <c r="A17" s="30"/>
      <c r="B17" s="38">
        <v>44214</v>
      </c>
      <c r="C17" s="36" t="s">
        <v>4</v>
      </c>
      <c r="D17" s="16">
        <v>9463023</v>
      </c>
      <c r="E17" s="37" t="s">
        <v>459</v>
      </c>
      <c r="F17" s="30"/>
      <c r="G17" s="30"/>
      <c r="H17" s="30"/>
      <c r="I17" t="s">
        <v>33</v>
      </c>
      <c r="J17" s="4">
        <f>COUNTIF(C6:C1036,"TEGN")</f>
        <v>0</v>
      </c>
    </row>
    <row r="18" spans="1:10" ht="18" x14ac:dyDescent="0.15">
      <c r="A18" s="30"/>
      <c r="B18" s="38">
        <v>44216</v>
      </c>
      <c r="C18" s="36" t="s">
        <v>4</v>
      </c>
      <c r="D18" s="16">
        <v>9313759</v>
      </c>
      <c r="E18" s="37" t="s">
        <v>460</v>
      </c>
      <c r="F18" s="30"/>
      <c r="G18" s="30"/>
      <c r="H18" s="30"/>
      <c r="I18" t="s">
        <v>34</v>
      </c>
      <c r="J18" s="4">
        <f>COUNTIF(C6:C1036,"FWEY")</f>
        <v>0</v>
      </c>
    </row>
    <row r="19" spans="1:10" ht="18" x14ac:dyDescent="0.15">
      <c r="A19" s="30"/>
      <c r="B19" s="38">
        <v>44216</v>
      </c>
      <c r="C19" s="36" t="s">
        <v>4</v>
      </c>
      <c r="D19" s="16">
        <v>9252802</v>
      </c>
      <c r="E19" s="37" t="s">
        <v>461</v>
      </c>
      <c r="F19" s="30"/>
      <c r="G19" s="30"/>
      <c r="H19" s="30"/>
      <c r="I19" t="s">
        <v>35</v>
      </c>
      <c r="J19" s="4">
        <f>COUNTIF(C6:C1036,"MHVN")</f>
        <v>6</v>
      </c>
    </row>
    <row r="20" spans="1:10" ht="18" x14ac:dyDescent="0.15">
      <c r="A20" s="30"/>
      <c r="B20" s="38">
        <v>44218</v>
      </c>
      <c r="C20" s="36" t="s">
        <v>40</v>
      </c>
      <c r="D20" s="16">
        <v>9375848</v>
      </c>
      <c r="E20" s="37" t="s">
        <v>211</v>
      </c>
      <c r="F20" s="30"/>
      <c r="G20" s="30"/>
      <c r="H20" s="30"/>
      <c r="I20" t="s">
        <v>36</v>
      </c>
      <c r="J20" s="4">
        <f>COUNTIF(C6:C1036,"TYNE")</f>
        <v>0</v>
      </c>
    </row>
    <row r="21" spans="1:10" ht="18" x14ac:dyDescent="0.15">
      <c r="A21" s="30"/>
      <c r="B21" s="38">
        <v>44219</v>
      </c>
      <c r="C21" s="36" t="s">
        <v>4</v>
      </c>
      <c r="D21" s="16">
        <v>9695016</v>
      </c>
      <c r="E21" s="37" t="s">
        <v>462</v>
      </c>
      <c r="F21" s="30"/>
      <c r="G21" s="30"/>
      <c r="H21" s="30"/>
      <c r="I21" t="s">
        <v>37</v>
      </c>
      <c r="J21" s="4">
        <f>COUNTIF(C6:C1036,"TEES")</f>
        <v>4</v>
      </c>
    </row>
    <row r="22" spans="1:10" ht="18" x14ac:dyDescent="0.15">
      <c r="A22" s="30"/>
      <c r="B22" s="38">
        <v>44219</v>
      </c>
      <c r="C22" s="36" t="s">
        <v>39</v>
      </c>
      <c r="D22" s="16">
        <v>9456460</v>
      </c>
      <c r="E22" s="37" t="s">
        <v>463</v>
      </c>
      <c r="F22" s="30"/>
      <c r="G22" s="30"/>
      <c r="H22" s="30"/>
      <c r="I22" t="s">
        <v>39</v>
      </c>
      <c r="J22" s="4">
        <f>COUNTIF(C6:C1036,"FALM")</f>
        <v>1</v>
      </c>
    </row>
    <row r="23" spans="1:10" ht="18" x14ac:dyDescent="0.15">
      <c r="A23" s="30"/>
      <c r="B23" s="38">
        <v>44219</v>
      </c>
      <c r="C23" s="36" t="s">
        <v>57</v>
      </c>
      <c r="D23" s="16">
        <v>9240005</v>
      </c>
      <c r="E23" s="37" t="s">
        <v>464</v>
      </c>
      <c r="F23" s="30"/>
      <c r="G23" s="30"/>
      <c r="H23" s="30"/>
      <c r="I23" t="s">
        <v>40</v>
      </c>
      <c r="J23" s="4">
        <f>COUNTIF(C6:C1036,"MDWY")</f>
        <v>9</v>
      </c>
    </row>
    <row r="24" spans="1:10" ht="18" x14ac:dyDescent="0.15">
      <c r="A24" s="30"/>
      <c r="B24" s="38">
        <v>44220</v>
      </c>
      <c r="C24" s="36" t="s">
        <v>4</v>
      </c>
      <c r="D24" s="16">
        <v>9286786</v>
      </c>
      <c r="E24" s="37" t="s">
        <v>465</v>
      </c>
      <c r="F24" s="30"/>
      <c r="G24" s="30"/>
      <c r="H24" s="30"/>
      <c r="I24" t="s">
        <v>57</v>
      </c>
      <c r="J24" s="4">
        <f>COUNTIF(C2:C1035,"SOTN")</f>
        <v>21</v>
      </c>
    </row>
    <row r="25" spans="1:10" ht="18" x14ac:dyDescent="0.15">
      <c r="A25" s="30"/>
      <c r="B25" s="38">
        <v>44221</v>
      </c>
      <c r="C25" s="36" t="s">
        <v>3</v>
      </c>
      <c r="D25" s="16">
        <v>9759680</v>
      </c>
      <c r="E25" s="37" t="s">
        <v>466</v>
      </c>
      <c r="F25" s="30"/>
      <c r="G25" s="30"/>
      <c r="H25" s="30"/>
      <c r="I25" t="s">
        <v>91</v>
      </c>
      <c r="J25" s="4">
        <f>COUNTIF(C6:C1023,"JRSY")</f>
        <v>0</v>
      </c>
    </row>
    <row r="26" spans="1:10" ht="18" x14ac:dyDescent="0.15">
      <c r="A26" s="30"/>
      <c r="B26" s="38">
        <v>44221</v>
      </c>
      <c r="C26" s="36" t="s">
        <v>4</v>
      </c>
      <c r="D26" s="16">
        <v>9274460</v>
      </c>
      <c r="E26" s="37" t="s">
        <v>467</v>
      </c>
      <c r="F26" s="30"/>
      <c r="G26" s="30"/>
      <c r="H26" s="30"/>
      <c r="I26" t="s">
        <v>93</v>
      </c>
      <c r="J26" s="4">
        <f>COUNTIF(C6:C1023,"SVOE")</f>
        <v>0</v>
      </c>
    </row>
    <row r="27" spans="1:10" ht="18" x14ac:dyDescent="0.15">
      <c r="A27" s="30"/>
      <c r="B27" s="38">
        <v>44222</v>
      </c>
      <c r="C27" s="36" t="s">
        <v>4</v>
      </c>
      <c r="D27" s="16">
        <v>9321536</v>
      </c>
      <c r="E27" s="37" t="s">
        <v>468</v>
      </c>
      <c r="F27" s="30"/>
      <c r="G27" s="30"/>
      <c r="H27" s="30"/>
      <c r="I27" t="s">
        <v>109</v>
      </c>
      <c r="J27" s="4">
        <f>COUNTIF(C6:C1020,"HARC")</f>
        <v>0</v>
      </c>
    </row>
    <row r="28" spans="1:10" ht="18" x14ac:dyDescent="0.15">
      <c r="A28" s="30"/>
      <c r="B28" s="38">
        <v>26</v>
      </c>
      <c r="C28" s="36" t="s">
        <v>4</v>
      </c>
      <c r="D28" s="16">
        <v>9355458</v>
      </c>
      <c r="E28" s="37" t="s">
        <v>470</v>
      </c>
      <c r="F28" s="30"/>
      <c r="G28" s="30"/>
      <c r="H28" s="30"/>
      <c r="I28" t="s">
        <v>128</v>
      </c>
      <c r="J28" s="4">
        <f>COUNTIF(C6:C1019,"HUMB")</f>
        <v>3</v>
      </c>
    </row>
    <row r="29" spans="1:10" ht="18" x14ac:dyDescent="0.15">
      <c r="A29" s="30"/>
      <c r="B29" s="38">
        <v>44226</v>
      </c>
      <c r="C29" s="36" t="s">
        <v>37</v>
      </c>
      <c r="D29" s="16">
        <v>9358905</v>
      </c>
      <c r="E29" s="37" t="s">
        <v>471</v>
      </c>
      <c r="F29" s="30"/>
      <c r="G29" s="30"/>
      <c r="H29" s="30"/>
      <c r="I29" t="s">
        <v>149</v>
      </c>
      <c r="J29" s="4">
        <f>COUNTIF(C6:C1019,"LWCK")</f>
        <v>0</v>
      </c>
    </row>
    <row r="30" spans="1:10" ht="18" x14ac:dyDescent="0.15">
      <c r="A30" s="30"/>
      <c r="B30" s="38"/>
      <c r="C30" s="36"/>
      <c r="D30" s="37"/>
      <c r="E30" s="37"/>
      <c r="F30" s="55"/>
      <c r="G30" s="30"/>
      <c r="H30" s="30"/>
      <c r="I30" t="s">
        <v>163</v>
      </c>
      <c r="J30" s="4">
        <f>COUNTIF(C6:C1018,"SHRM")</f>
        <v>1</v>
      </c>
    </row>
    <row r="31" spans="1:10" ht="18" x14ac:dyDescent="0.15">
      <c r="A31" s="30"/>
      <c r="B31" s="48" t="s">
        <v>143</v>
      </c>
      <c r="C31" s="36"/>
      <c r="D31" s="37"/>
      <c r="E31" s="37"/>
      <c r="F31" s="30"/>
      <c r="G31" s="30"/>
      <c r="H31" s="30"/>
      <c r="I31" t="s">
        <v>218</v>
      </c>
      <c r="J31" s="4">
        <f>COUNTIF(C6:C1018,"ABDN")</f>
        <v>2</v>
      </c>
    </row>
    <row r="32" spans="1:10" ht="18" x14ac:dyDescent="0.15">
      <c r="A32" s="30"/>
      <c r="B32" s="38"/>
      <c r="C32" s="36"/>
      <c r="D32" s="37"/>
      <c r="E32" s="37"/>
      <c r="F32" s="30"/>
      <c r="G32" s="30"/>
      <c r="H32" s="30"/>
      <c r="I32" t="s">
        <v>253</v>
      </c>
      <c r="J32" s="4">
        <f>COUNTIF(C6:C1018,"UNKNOWN")</f>
        <v>0</v>
      </c>
    </row>
    <row r="33" spans="1:10" ht="18" x14ac:dyDescent="0.15">
      <c r="A33" s="30"/>
      <c r="B33" s="38">
        <v>43864</v>
      </c>
      <c r="C33" s="36" t="s">
        <v>4</v>
      </c>
      <c r="D33" s="16">
        <v>9365972</v>
      </c>
      <c r="E33" s="37" t="s">
        <v>472</v>
      </c>
      <c r="F33" s="30"/>
      <c r="G33" s="30"/>
      <c r="H33" s="30"/>
      <c r="I33" t="s">
        <v>511</v>
      </c>
      <c r="J33" s="4">
        <f>COUNTIF(C9:C1021,"PSTH")</f>
        <v>2</v>
      </c>
    </row>
    <row r="34" spans="1:10" ht="18" x14ac:dyDescent="0.15">
      <c r="A34" s="30"/>
      <c r="B34" s="38">
        <v>44231</v>
      </c>
      <c r="C34" s="36" t="s">
        <v>4</v>
      </c>
      <c r="D34" s="16">
        <v>9244934</v>
      </c>
      <c r="E34" s="37" t="s">
        <v>473</v>
      </c>
      <c r="F34" s="30"/>
      <c r="G34" s="30"/>
      <c r="H34" s="30"/>
      <c r="I34" t="s">
        <v>660</v>
      </c>
      <c r="J34" s="4">
        <f>COUNTIF(C5:C3000,"DOVR")</f>
        <v>2</v>
      </c>
    </row>
    <row r="35" spans="1:10" ht="18" x14ac:dyDescent="0.15">
      <c r="A35" s="30"/>
      <c r="B35" s="38">
        <v>44232</v>
      </c>
      <c r="C35" s="36" t="s">
        <v>4</v>
      </c>
      <c r="D35" s="16">
        <v>9400370</v>
      </c>
      <c r="E35" s="37" t="s">
        <v>474</v>
      </c>
      <c r="F35" s="30"/>
      <c r="G35" s="30"/>
      <c r="H35" s="30"/>
      <c r="I35" t="s">
        <v>700</v>
      </c>
      <c r="J35" s="4">
        <f>COUNTIF(C5:C3000,"GUER")</f>
        <v>1</v>
      </c>
    </row>
    <row r="36" spans="1:10" ht="18" x14ac:dyDescent="0.15">
      <c r="A36" s="30"/>
      <c r="B36" s="38">
        <v>44232</v>
      </c>
      <c r="C36" s="36" t="s">
        <v>4</v>
      </c>
      <c r="D36" s="16">
        <v>9290543</v>
      </c>
      <c r="E36" s="37" t="s">
        <v>475</v>
      </c>
      <c r="F36" s="30"/>
      <c r="G36" s="30"/>
      <c r="H36" s="30"/>
      <c r="I36" t="s">
        <v>701</v>
      </c>
      <c r="J36" s="4">
        <f>COUNTIF(C5:C3000,"CLYD")</f>
        <v>2</v>
      </c>
    </row>
    <row r="37" spans="1:10" ht="18" x14ac:dyDescent="0.15">
      <c r="A37" s="30"/>
      <c r="B37" s="38">
        <v>44233</v>
      </c>
      <c r="C37" s="36" t="s">
        <v>163</v>
      </c>
      <c r="D37" s="16">
        <v>9001667</v>
      </c>
      <c r="E37" s="37" t="s">
        <v>476</v>
      </c>
      <c r="F37" s="30"/>
      <c r="G37" s="30"/>
      <c r="H37" s="30"/>
    </row>
    <row r="38" spans="1:10" ht="18" x14ac:dyDescent="0.15">
      <c r="A38" s="30"/>
      <c r="B38" s="38">
        <v>44235</v>
      </c>
      <c r="C38" s="36" t="s">
        <v>40</v>
      </c>
      <c r="D38" s="16">
        <v>9451898</v>
      </c>
      <c r="E38" s="37" t="s">
        <v>477</v>
      </c>
      <c r="F38" s="30"/>
      <c r="G38" s="30"/>
      <c r="H38" s="30"/>
      <c r="I38" t="s">
        <v>117</v>
      </c>
      <c r="J38" s="4">
        <f>SUM(J4:J34)</f>
        <v>276</v>
      </c>
    </row>
    <row r="39" spans="1:10" ht="18" x14ac:dyDescent="0.15">
      <c r="A39" s="30"/>
      <c r="B39" s="38">
        <v>44236</v>
      </c>
      <c r="C39" s="36" t="s">
        <v>35</v>
      </c>
      <c r="D39" s="16">
        <v>9706437</v>
      </c>
      <c r="E39" s="37" t="s">
        <v>478</v>
      </c>
      <c r="F39" s="30"/>
      <c r="G39" s="30"/>
      <c r="H39" s="30"/>
    </row>
    <row r="40" spans="1:10" ht="18" x14ac:dyDescent="0.15">
      <c r="A40" s="30"/>
      <c r="B40" s="38">
        <v>44237</v>
      </c>
      <c r="C40" s="36" t="s">
        <v>4</v>
      </c>
      <c r="D40" s="16">
        <v>9326823</v>
      </c>
      <c r="E40" s="37" t="s">
        <v>479</v>
      </c>
      <c r="F40" s="30"/>
      <c r="G40" s="30"/>
      <c r="H40" s="30"/>
    </row>
    <row r="41" spans="1:10" ht="18" x14ac:dyDescent="0.15">
      <c r="A41" s="30"/>
      <c r="B41" s="38">
        <v>44239</v>
      </c>
      <c r="C41" s="36" t="s">
        <v>57</v>
      </c>
      <c r="D41" s="16">
        <v>9431850</v>
      </c>
      <c r="E41" s="37" t="s">
        <v>480</v>
      </c>
      <c r="F41" s="30"/>
      <c r="G41" s="30"/>
      <c r="H41" s="30"/>
      <c r="I41" s="30"/>
      <c r="J41" s="30"/>
    </row>
    <row r="42" spans="1:10" ht="18" x14ac:dyDescent="0.15">
      <c r="A42" s="30"/>
      <c r="B42" s="38">
        <v>44239</v>
      </c>
      <c r="C42" s="36" t="s">
        <v>3</v>
      </c>
      <c r="D42" s="16">
        <v>9444479</v>
      </c>
      <c r="E42" s="37" t="s">
        <v>481</v>
      </c>
      <c r="F42" s="30"/>
      <c r="G42" s="30"/>
      <c r="H42" s="30"/>
      <c r="I42" s="30"/>
      <c r="J42" s="30"/>
    </row>
    <row r="43" spans="1:10" ht="18" x14ac:dyDescent="0.15">
      <c r="A43" s="30"/>
      <c r="B43" s="38">
        <v>44241</v>
      </c>
      <c r="C43" s="36" t="s">
        <v>4</v>
      </c>
      <c r="D43" s="16">
        <v>9246554</v>
      </c>
      <c r="E43" s="37" t="s">
        <v>482</v>
      </c>
      <c r="F43" s="30"/>
      <c r="G43" s="30"/>
      <c r="H43" s="30"/>
      <c r="I43" s="30"/>
      <c r="J43" s="30"/>
    </row>
    <row r="44" spans="1:10" ht="18" x14ac:dyDescent="0.15">
      <c r="A44" s="30"/>
      <c r="B44" s="38">
        <v>44241</v>
      </c>
      <c r="C44" s="36" t="s">
        <v>3</v>
      </c>
      <c r="D44" s="16">
        <v>9081289</v>
      </c>
      <c r="E44" s="37" t="s">
        <v>483</v>
      </c>
      <c r="F44" s="30"/>
      <c r="G44" s="30"/>
      <c r="H44" s="30"/>
      <c r="I44" s="30"/>
      <c r="J44" s="30"/>
    </row>
    <row r="45" spans="1:10" ht="18" x14ac:dyDescent="0.15">
      <c r="A45" s="30"/>
      <c r="B45" s="38">
        <v>44242</v>
      </c>
      <c r="C45" s="36" t="s">
        <v>4</v>
      </c>
      <c r="D45" s="16">
        <v>9380489</v>
      </c>
      <c r="E45" s="37" t="s">
        <v>484</v>
      </c>
      <c r="F45" s="30"/>
      <c r="G45" s="30"/>
      <c r="H45" s="30"/>
      <c r="I45" s="30"/>
      <c r="J45" s="30"/>
    </row>
    <row r="46" spans="1:10" ht="18" x14ac:dyDescent="0.15">
      <c r="A46" s="30"/>
      <c r="B46" s="38">
        <v>44242</v>
      </c>
      <c r="C46" s="36" t="s">
        <v>3</v>
      </c>
      <c r="D46" s="16">
        <v>9308247</v>
      </c>
      <c r="E46" s="37" t="s">
        <v>485</v>
      </c>
      <c r="F46" s="30"/>
      <c r="G46" s="30"/>
      <c r="H46" s="30"/>
      <c r="I46" s="30"/>
      <c r="J46" s="30"/>
    </row>
    <row r="47" spans="1:10" ht="18" x14ac:dyDescent="0.15">
      <c r="A47" s="30"/>
      <c r="B47" s="38">
        <v>44243</v>
      </c>
      <c r="C47" s="36" t="s">
        <v>32</v>
      </c>
      <c r="D47" s="16">
        <v>9320489</v>
      </c>
      <c r="E47" s="37" t="s">
        <v>486</v>
      </c>
      <c r="F47" s="30"/>
      <c r="G47" s="30"/>
      <c r="H47" s="30"/>
      <c r="I47" s="30"/>
      <c r="J47" s="30"/>
    </row>
    <row r="48" spans="1:10" ht="18" x14ac:dyDescent="0.15">
      <c r="A48" s="30"/>
      <c r="B48" s="38">
        <v>44243</v>
      </c>
      <c r="C48" s="36" t="s">
        <v>7</v>
      </c>
      <c r="D48" s="16">
        <v>9384215</v>
      </c>
      <c r="E48" s="37" t="s">
        <v>487</v>
      </c>
      <c r="F48" s="30"/>
      <c r="G48" s="30"/>
      <c r="H48" s="30"/>
      <c r="I48" s="30"/>
      <c r="J48" s="30"/>
    </row>
    <row r="49" spans="1:10" ht="18" x14ac:dyDescent="0.15">
      <c r="A49" s="30"/>
      <c r="B49" s="38">
        <v>44243</v>
      </c>
      <c r="C49" s="36" t="s">
        <v>40</v>
      </c>
      <c r="D49" s="16">
        <v>9194089</v>
      </c>
      <c r="E49" s="37" t="s">
        <v>488</v>
      </c>
      <c r="F49" s="30"/>
      <c r="G49" s="30"/>
      <c r="H49" s="30"/>
      <c r="I49" s="30"/>
      <c r="J49" s="30"/>
    </row>
    <row r="50" spans="1:10" ht="18" x14ac:dyDescent="0.15">
      <c r="A50" s="30"/>
      <c r="B50" s="38">
        <v>44243</v>
      </c>
      <c r="C50" s="36" t="s">
        <v>3</v>
      </c>
      <c r="D50" s="16">
        <v>9512331</v>
      </c>
      <c r="E50" s="37" t="s">
        <v>490</v>
      </c>
      <c r="F50" s="30"/>
      <c r="G50" s="30"/>
      <c r="H50" s="30"/>
      <c r="I50" s="30"/>
      <c r="J50" s="30"/>
    </row>
    <row r="51" spans="1:10" ht="18" x14ac:dyDescent="0.15">
      <c r="A51" s="30"/>
      <c r="B51" s="38">
        <v>44244</v>
      </c>
      <c r="C51" s="36" t="s">
        <v>3</v>
      </c>
      <c r="D51" s="16">
        <v>9195351</v>
      </c>
      <c r="E51" s="37" t="s">
        <v>489</v>
      </c>
      <c r="F51" s="30"/>
      <c r="G51" s="30"/>
      <c r="H51" s="30"/>
      <c r="I51" s="30"/>
      <c r="J51" s="30"/>
    </row>
    <row r="52" spans="1:10" ht="18" x14ac:dyDescent="0.15">
      <c r="A52" s="30"/>
      <c r="B52" s="38">
        <v>44246</v>
      </c>
      <c r="C52" s="36" t="s">
        <v>3</v>
      </c>
      <c r="D52" s="16">
        <v>9308247</v>
      </c>
      <c r="E52" s="37" t="s">
        <v>485</v>
      </c>
      <c r="F52" s="30"/>
      <c r="G52" s="30"/>
      <c r="H52" s="30"/>
      <c r="I52" s="30"/>
      <c r="J52" s="30"/>
    </row>
    <row r="53" spans="1:10" ht="18" x14ac:dyDescent="0.15">
      <c r="A53" s="30"/>
      <c r="B53" s="38">
        <v>44247</v>
      </c>
      <c r="C53" s="36" t="s">
        <v>4</v>
      </c>
      <c r="D53" s="16">
        <v>9777618</v>
      </c>
      <c r="E53" s="37" t="s">
        <v>491</v>
      </c>
      <c r="F53" s="30"/>
      <c r="G53" s="30"/>
      <c r="H53" s="30"/>
      <c r="I53" s="30"/>
      <c r="J53" s="30"/>
    </row>
    <row r="54" spans="1:10" ht="18" x14ac:dyDescent="0.15">
      <c r="A54" s="30"/>
      <c r="B54" s="38">
        <v>44247</v>
      </c>
      <c r="C54" s="36" t="s">
        <v>3</v>
      </c>
      <c r="D54" s="37">
        <v>9308247</v>
      </c>
      <c r="E54" s="37" t="s">
        <v>485</v>
      </c>
      <c r="F54" s="30"/>
      <c r="G54" s="30"/>
      <c r="H54" s="30"/>
      <c r="I54" s="30"/>
      <c r="J54" s="30"/>
    </row>
    <row r="55" spans="1:10" ht="18" x14ac:dyDescent="0.15">
      <c r="A55" s="30"/>
      <c r="B55" s="38">
        <v>44250</v>
      </c>
      <c r="C55" s="36" t="s">
        <v>4</v>
      </c>
      <c r="D55" s="16">
        <v>9504063</v>
      </c>
      <c r="E55" s="37" t="s">
        <v>492</v>
      </c>
      <c r="F55" s="30"/>
      <c r="G55" s="30"/>
      <c r="H55" s="30"/>
      <c r="I55" s="30"/>
      <c r="J55" s="30"/>
    </row>
    <row r="56" spans="1:10" ht="18" x14ac:dyDescent="0.15">
      <c r="A56" s="30"/>
      <c r="B56" s="38">
        <v>44255</v>
      </c>
      <c r="C56" s="36" t="s">
        <v>4</v>
      </c>
      <c r="D56" s="16">
        <v>9304411</v>
      </c>
      <c r="E56" s="37" t="s">
        <v>493</v>
      </c>
      <c r="F56" s="30"/>
      <c r="G56" s="30"/>
      <c r="H56" s="30"/>
      <c r="I56" s="30"/>
      <c r="J56" s="30"/>
    </row>
    <row r="57" spans="1:10" ht="18" x14ac:dyDescent="0.15">
      <c r="A57" s="30"/>
      <c r="B57" s="38">
        <v>44255</v>
      </c>
      <c r="C57" s="36" t="s">
        <v>57</v>
      </c>
      <c r="D57" s="16">
        <v>9228356</v>
      </c>
      <c r="E57" s="37" t="s">
        <v>494</v>
      </c>
      <c r="F57" s="30"/>
      <c r="G57" s="30"/>
      <c r="H57" s="30"/>
      <c r="I57" s="30"/>
      <c r="J57" s="30"/>
    </row>
    <row r="58" spans="1:10" ht="18" x14ac:dyDescent="0.15">
      <c r="A58" s="30"/>
      <c r="B58" s="39"/>
      <c r="C58" s="30"/>
      <c r="D58" s="25"/>
      <c r="E58" s="25"/>
      <c r="F58" s="30"/>
      <c r="G58" s="30"/>
      <c r="H58" s="30"/>
      <c r="I58" s="30"/>
      <c r="J58" s="30"/>
    </row>
    <row r="59" spans="1:10" ht="18" x14ac:dyDescent="0.15">
      <c r="A59" s="30"/>
      <c r="B59" s="48" t="s">
        <v>171</v>
      </c>
      <c r="C59" s="30"/>
      <c r="D59" s="25"/>
      <c r="E59" s="25"/>
      <c r="F59" s="30"/>
      <c r="G59" s="30"/>
      <c r="H59" s="30"/>
      <c r="I59" s="30"/>
      <c r="J59" s="30"/>
    </row>
    <row r="60" spans="1:10" ht="18" x14ac:dyDescent="0.15">
      <c r="A60" s="30"/>
      <c r="B60" s="39"/>
      <c r="C60" s="30"/>
      <c r="D60" s="25"/>
      <c r="E60" s="25"/>
      <c r="F60" s="30"/>
      <c r="G60" s="30"/>
      <c r="H60" s="30"/>
      <c r="I60" s="30"/>
      <c r="J60" s="30"/>
    </row>
    <row r="61" spans="1:10" ht="18" x14ac:dyDescent="0.15">
      <c r="A61" s="30"/>
      <c r="B61" s="38">
        <v>44257</v>
      </c>
      <c r="C61" s="36" t="s">
        <v>4</v>
      </c>
      <c r="D61" s="16">
        <v>9275036</v>
      </c>
      <c r="E61" s="37" t="s">
        <v>495</v>
      </c>
      <c r="F61" s="30"/>
      <c r="G61" s="30"/>
      <c r="H61" s="30"/>
      <c r="I61" s="30"/>
      <c r="J61" s="30"/>
    </row>
    <row r="62" spans="1:10" ht="18" x14ac:dyDescent="0.15">
      <c r="A62" s="30"/>
      <c r="B62" s="38">
        <v>44258</v>
      </c>
      <c r="C62" s="36" t="s">
        <v>3</v>
      </c>
      <c r="D62" s="16">
        <v>9594315</v>
      </c>
      <c r="E62" s="37" t="s">
        <v>496</v>
      </c>
      <c r="F62" s="30"/>
      <c r="G62" s="30"/>
      <c r="H62" s="30"/>
      <c r="I62" s="30"/>
      <c r="J62" s="30"/>
    </row>
    <row r="63" spans="1:10" ht="18" x14ac:dyDescent="0.15">
      <c r="A63" s="30"/>
      <c r="B63" s="38">
        <v>44259</v>
      </c>
      <c r="C63" s="36" t="s">
        <v>3</v>
      </c>
      <c r="D63" s="16">
        <v>9254903</v>
      </c>
      <c r="E63" s="37" t="s">
        <v>497</v>
      </c>
      <c r="F63" s="30"/>
      <c r="G63" s="30"/>
      <c r="H63" s="30"/>
      <c r="I63" s="30"/>
      <c r="J63" s="30"/>
    </row>
    <row r="64" spans="1:10" ht="18" x14ac:dyDescent="0.15">
      <c r="A64" s="30"/>
      <c r="B64" s="38">
        <v>44260</v>
      </c>
      <c r="C64" s="36" t="s">
        <v>4</v>
      </c>
      <c r="D64" s="16">
        <v>9411991</v>
      </c>
      <c r="E64" s="37" t="s">
        <v>498</v>
      </c>
      <c r="F64" s="30"/>
      <c r="G64" s="30"/>
      <c r="H64" s="30"/>
      <c r="I64" s="30"/>
      <c r="J64" s="30"/>
    </row>
    <row r="65" spans="1:10" ht="18" x14ac:dyDescent="0.15">
      <c r="A65" s="30"/>
      <c r="B65" s="38">
        <v>44260</v>
      </c>
      <c r="C65" s="36" t="s">
        <v>4</v>
      </c>
      <c r="D65" s="16">
        <v>9535163</v>
      </c>
      <c r="E65" s="37" t="s">
        <v>499</v>
      </c>
      <c r="F65" s="30"/>
      <c r="G65" s="30"/>
      <c r="H65" s="30"/>
      <c r="I65" s="30"/>
      <c r="J65" s="30"/>
    </row>
    <row r="66" spans="1:10" ht="18" x14ac:dyDescent="0.15">
      <c r="A66" s="30"/>
      <c r="B66" s="38">
        <v>44260</v>
      </c>
      <c r="C66" s="36" t="s">
        <v>3</v>
      </c>
      <c r="D66" s="16">
        <v>9194311</v>
      </c>
      <c r="E66" s="37" t="s">
        <v>500</v>
      </c>
      <c r="F66" s="30"/>
      <c r="G66" s="30"/>
      <c r="H66" s="30"/>
      <c r="I66" s="30"/>
      <c r="J66" s="30"/>
    </row>
    <row r="67" spans="1:10" ht="18" x14ac:dyDescent="0.15">
      <c r="A67" s="30"/>
      <c r="B67" s="38">
        <v>44261</v>
      </c>
      <c r="C67" s="36" t="s">
        <v>57</v>
      </c>
      <c r="D67" s="16">
        <v>9210062</v>
      </c>
      <c r="E67" s="37" t="s">
        <v>501</v>
      </c>
      <c r="F67" s="30"/>
      <c r="G67" s="30"/>
      <c r="H67" s="30"/>
      <c r="I67" s="30"/>
      <c r="J67" s="30"/>
    </row>
    <row r="68" spans="1:10" ht="18" x14ac:dyDescent="0.15">
      <c r="A68" s="30"/>
      <c r="B68" s="38">
        <v>44262</v>
      </c>
      <c r="C68" s="36" t="s">
        <v>4</v>
      </c>
      <c r="D68" s="16">
        <v>9535163</v>
      </c>
      <c r="E68" s="37" t="s">
        <v>499</v>
      </c>
      <c r="F68" s="30"/>
      <c r="G68" s="30"/>
      <c r="H68" s="30"/>
      <c r="I68" s="30"/>
      <c r="J68" s="30"/>
    </row>
    <row r="69" spans="1:10" ht="18" x14ac:dyDescent="0.15">
      <c r="A69" s="30"/>
      <c r="B69" s="38">
        <v>44262</v>
      </c>
      <c r="C69" s="36" t="s">
        <v>4</v>
      </c>
      <c r="D69" s="16">
        <v>9333369</v>
      </c>
      <c r="E69" s="37" t="s">
        <v>502</v>
      </c>
      <c r="F69" s="30"/>
      <c r="G69" s="30"/>
      <c r="H69" s="30"/>
      <c r="I69" s="30"/>
      <c r="J69" s="30"/>
    </row>
    <row r="70" spans="1:10" ht="18" x14ac:dyDescent="0.15">
      <c r="A70" s="30"/>
      <c r="B70" s="38">
        <v>44262</v>
      </c>
      <c r="C70" s="36" t="s">
        <v>3</v>
      </c>
      <c r="D70" s="16">
        <v>9466996</v>
      </c>
      <c r="E70" s="37" t="s">
        <v>503</v>
      </c>
      <c r="F70" s="30"/>
      <c r="G70" s="30"/>
      <c r="H70" s="30"/>
      <c r="I70" s="30"/>
      <c r="J70" s="30"/>
    </row>
    <row r="71" spans="1:10" ht="18" x14ac:dyDescent="0.15">
      <c r="A71" s="30"/>
      <c r="B71" s="38">
        <v>44263</v>
      </c>
      <c r="C71" s="36" t="s">
        <v>4</v>
      </c>
      <c r="D71" s="16">
        <v>9188958</v>
      </c>
      <c r="E71" s="37" t="s">
        <v>504</v>
      </c>
      <c r="F71" s="30"/>
      <c r="G71" s="30"/>
      <c r="H71" s="30"/>
      <c r="I71" s="30"/>
      <c r="J71" s="30"/>
    </row>
    <row r="72" spans="1:10" ht="18" x14ac:dyDescent="0.15">
      <c r="A72" s="30"/>
      <c r="B72" s="38">
        <v>44263</v>
      </c>
      <c r="C72" s="36" t="s">
        <v>3</v>
      </c>
      <c r="D72" s="16">
        <v>9604794</v>
      </c>
      <c r="E72" s="37" t="s">
        <v>505</v>
      </c>
      <c r="F72" s="30"/>
      <c r="G72" s="30"/>
      <c r="H72" s="30"/>
      <c r="I72" s="30"/>
      <c r="J72" s="30"/>
    </row>
    <row r="73" spans="1:10" ht="18" x14ac:dyDescent="0.15">
      <c r="A73" s="30"/>
      <c r="B73" s="38">
        <v>44263</v>
      </c>
      <c r="C73" s="36" t="s">
        <v>4</v>
      </c>
      <c r="D73" s="16">
        <v>9580986</v>
      </c>
      <c r="E73" s="37" t="s">
        <v>506</v>
      </c>
      <c r="F73" s="30"/>
      <c r="G73" s="30"/>
      <c r="H73" s="30"/>
      <c r="I73" s="30"/>
      <c r="J73" s="30"/>
    </row>
    <row r="74" spans="1:10" ht="18" x14ac:dyDescent="0.15">
      <c r="A74" s="30"/>
      <c r="B74" s="38">
        <v>44263</v>
      </c>
      <c r="C74" s="36" t="s">
        <v>57</v>
      </c>
      <c r="D74" s="16">
        <v>9234989</v>
      </c>
      <c r="E74" s="37" t="s">
        <v>509</v>
      </c>
      <c r="F74" s="30"/>
      <c r="G74" s="30"/>
      <c r="H74" s="30"/>
      <c r="I74" s="30"/>
      <c r="J74" s="30"/>
    </row>
    <row r="75" spans="1:10" ht="18" x14ac:dyDescent="0.15">
      <c r="A75" s="30"/>
      <c r="B75" s="38">
        <v>44264</v>
      </c>
      <c r="C75" s="36" t="s">
        <v>4</v>
      </c>
      <c r="D75" s="16">
        <v>9476977</v>
      </c>
      <c r="E75" s="37" t="s">
        <v>507</v>
      </c>
      <c r="F75" s="30"/>
      <c r="G75" s="30"/>
      <c r="H75" s="30"/>
      <c r="I75" s="30"/>
      <c r="J75" s="30"/>
    </row>
    <row r="76" spans="1:10" ht="18" x14ac:dyDescent="0.15">
      <c r="A76" s="30"/>
      <c r="B76" s="38">
        <v>44265</v>
      </c>
      <c r="C76" s="36" t="s">
        <v>4</v>
      </c>
      <c r="D76" s="16">
        <v>9509633</v>
      </c>
      <c r="E76" s="37" t="s">
        <v>508</v>
      </c>
      <c r="F76" s="30"/>
      <c r="G76" s="30"/>
      <c r="H76" s="30"/>
      <c r="I76" s="30"/>
      <c r="J76" s="30"/>
    </row>
    <row r="77" spans="1:10" ht="18" x14ac:dyDescent="0.15">
      <c r="A77" s="30"/>
      <c r="B77" s="38">
        <v>44266</v>
      </c>
      <c r="C77" s="36" t="s">
        <v>511</v>
      </c>
      <c r="D77" s="16">
        <v>9059640</v>
      </c>
      <c r="E77" s="37" t="s">
        <v>510</v>
      </c>
      <c r="F77" s="30"/>
      <c r="G77" s="30"/>
      <c r="H77" s="30"/>
      <c r="I77" s="30"/>
      <c r="J77" s="30"/>
    </row>
    <row r="78" spans="1:10" ht="18" x14ac:dyDescent="0.15">
      <c r="A78" s="30"/>
      <c r="B78" s="38">
        <v>44267</v>
      </c>
      <c r="C78" s="36" t="s">
        <v>57</v>
      </c>
      <c r="D78" s="16">
        <v>9248538</v>
      </c>
      <c r="E78" s="37" t="s">
        <v>512</v>
      </c>
      <c r="F78" s="30"/>
      <c r="G78" s="30"/>
      <c r="H78" s="30"/>
      <c r="I78" s="30"/>
      <c r="J78" s="30"/>
    </row>
    <row r="79" spans="1:10" ht="18" x14ac:dyDescent="0.15">
      <c r="A79" s="30"/>
      <c r="B79" s="38">
        <v>44267</v>
      </c>
      <c r="C79" s="36" t="s">
        <v>7</v>
      </c>
      <c r="D79" s="16">
        <v>9480992</v>
      </c>
      <c r="E79" s="37" t="s">
        <v>513</v>
      </c>
      <c r="F79" s="30"/>
      <c r="G79" s="30"/>
      <c r="H79" s="30"/>
      <c r="I79" s="30"/>
      <c r="J79" s="30"/>
    </row>
    <row r="80" spans="1:10" ht="18" x14ac:dyDescent="0.15">
      <c r="A80" s="30"/>
      <c r="B80" s="38">
        <v>44270</v>
      </c>
      <c r="C80" s="36" t="s">
        <v>23</v>
      </c>
      <c r="D80" s="16">
        <v>9329411</v>
      </c>
      <c r="E80" s="37" t="s">
        <v>514</v>
      </c>
      <c r="F80" s="30"/>
      <c r="G80" s="30"/>
      <c r="H80" s="30"/>
      <c r="I80" s="30"/>
      <c r="J80" s="30"/>
    </row>
    <row r="81" spans="1:10" ht="18" x14ac:dyDescent="0.15">
      <c r="A81" s="30"/>
      <c r="B81" s="38">
        <v>44272</v>
      </c>
      <c r="C81" s="36" t="s">
        <v>4</v>
      </c>
      <c r="D81" s="16">
        <v>9179995</v>
      </c>
      <c r="E81" s="37" t="s">
        <v>515</v>
      </c>
      <c r="F81" s="30"/>
      <c r="G81" s="30"/>
      <c r="H81" s="30"/>
      <c r="I81" s="30"/>
      <c r="J81" s="30"/>
    </row>
    <row r="82" spans="1:10" ht="18" x14ac:dyDescent="0.15">
      <c r="A82" s="30"/>
      <c r="B82" s="38">
        <v>44272</v>
      </c>
      <c r="C82" s="36" t="s">
        <v>4</v>
      </c>
      <c r="D82" s="25">
        <v>9179995</v>
      </c>
      <c r="E82" s="37" t="s">
        <v>515</v>
      </c>
      <c r="F82" s="30"/>
      <c r="G82" s="30"/>
      <c r="H82" s="30"/>
      <c r="I82" s="30"/>
      <c r="J82" s="30"/>
    </row>
    <row r="83" spans="1:10" ht="18" x14ac:dyDescent="0.15">
      <c r="A83" s="30"/>
      <c r="B83" s="38">
        <v>44275</v>
      </c>
      <c r="C83" s="36" t="s">
        <v>3</v>
      </c>
      <c r="D83" s="16">
        <v>9527673</v>
      </c>
      <c r="E83" s="37" t="s">
        <v>516</v>
      </c>
      <c r="F83" s="30"/>
      <c r="G83" s="30"/>
      <c r="H83" s="30"/>
      <c r="I83" s="30"/>
      <c r="J83" s="30"/>
    </row>
    <row r="84" spans="1:10" ht="18" x14ac:dyDescent="0.15">
      <c r="A84" s="30"/>
      <c r="B84" s="38">
        <v>44277</v>
      </c>
      <c r="C84" s="36" t="s">
        <v>4</v>
      </c>
      <c r="D84" s="16">
        <v>9181077</v>
      </c>
      <c r="E84" s="37" t="s">
        <v>518</v>
      </c>
      <c r="F84" s="30"/>
      <c r="G84" s="30"/>
      <c r="H84" s="30"/>
      <c r="I84" s="30"/>
      <c r="J84" s="30"/>
    </row>
    <row r="85" spans="1:10" ht="18" x14ac:dyDescent="0.15">
      <c r="A85" s="30"/>
      <c r="B85" s="38">
        <v>44278</v>
      </c>
      <c r="C85" s="36" t="s">
        <v>4</v>
      </c>
      <c r="D85" s="16">
        <v>8609931</v>
      </c>
      <c r="E85" s="37" t="s">
        <v>517</v>
      </c>
      <c r="F85" s="30"/>
      <c r="G85" s="30"/>
      <c r="H85" s="30"/>
      <c r="I85" s="30"/>
      <c r="J85" s="30"/>
    </row>
    <row r="86" spans="1:10" ht="18" x14ac:dyDescent="0.15">
      <c r="A86" s="30"/>
      <c r="B86" s="38">
        <v>44279</v>
      </c>
      <c r="C86" s="36" t="s">
        <v>4</v>
      </c>
      <c r="D86" s="16">
        <v>9570670</v>
      </c>
      <c r="E86" s="37" t="s">
        <v>519</v>
      </c>
      <c r="F86" s="30"/>
      <c r="G86" s="30"/>
      <c r="H86" s="30"/>
      <c r="I86" s="30"/>
      <c r="J86" s="30"/>
    </row>
    <row r="87" spans="1:10" ht="18" x14ac:dyDescent="0.15">
      <c r="A87" s="30"/>
      <c r="B87" s="38">
        <v>44280</v>
      </c>
      <c r="C87" s="36" t="s">
        <v>3</v>
      </c>
      <c r="D87" s="16">
        <v>9564994</v>
      </c>
      <c r="E87" s="37" t="s">
        <v>520</v>
      </c>
      <c r="F87" s="30"/>
      <c r="G87" s="30"/>
      <c r="H87" s="30"/>
      <c r="I87" s="30"/>
      <c r="J87" s="30"/>
    </row>
    <row r="88" spans="1:10" ht="18" x14ac:dyDescent="0.15">
      <c r="A88" s="30"/>
      <c r="B88" s="38">
        <v>44281</v>
      </c>
      <c r="C88" s="36" t="s">
        <v>4</v>
      </c>
      <c r="D88" s="16">
        <v>9461594</v>
      </c>
      <c r="E88" s="37" t="s">
        <v>521</v>
      </c>
      <c r="F88" s="30"/>
      <c r="G88" s="30"/>
      <c r="H88" s="30"/>
      <c r="I88" s="30"/>
      <c r="J88" s="30"/>
    </row>
    <row r="89" spans="1:10" ht="18" x14ac:dyDescent="0.15">
      <c r="A89" s="30"/>
      <c r="B89" s="38">
        <v>44282</v>
      </c>
      <c r="C89" s="36" t="s">
        <v>128</v>
      </c>
      <c r="D89" s="16">
        <v>9358278</v>
      </c>
      <c r="E89" s="37" t="s">
        <v>522</v>
      </c>
      <c r="F89" s="30"/>
      <c r="G89" s="30"/>
      <c r="H89" s="30"/>
      <c r="I89" s="30"/>
      <c r="J89" s="30"/>
    </row>
    <row r="90" spans="1:10" ht="18" x14ac:dyDescent="0.15">
      <c r="A90" s="30"/>
      <c r="B90" s="38">
        <v>44285</v>
      </c>
      <c r="C90" s="36" t="s">
        <v>3</v>
      </c>
      <c r="D90" s="16">
        <v>9241695</v>
      </c>
      <c r="E90" s="37" t="s">
        <v>523</v>
      </c>
      <c r="F90" s="30"/>
      <c r="G90" s="30"/>
      <c r="H90" s="30"/>
      <c r="I90" s="30"/>
      <c r="J90" s="30"/>
    </row>
    <row r="91" spans="1:10" ht="18" x14ac:dyDescent="0.15">
      <c r="A91" s="30"/>
      <c r="B91" s="38"/>
      <c r="C91" s="36"/>
      <c r="D91" s="25"/>
      <c r="E91" s="37"/>
      <c r="F91" s="30"/>
      <c r="G91" s="30"/>
      <c r="H91" s="30"/>
      <c r="I91" s="30"/>
      <c r="J91" s="30"/>
    </row>
    <row r="92" spans="1:10" ht="18" x14ac:dyDescent="0.15">
      <c r="A92" s="30"/>
      <c r="B92" s="51" t="s">
        <v>206</v>
      </c>
      <c r="C92" s="36"/>
      <c r="D92" s="25"/>
      <c r="E92" s="37"/>
      <c r="F92" s="30"/>
      <c r="G92" s="30"/>
      <c r="H92" s="30"/>
      <c r="I92" s="30"/>
      <c r="J92" s="30"/>
    </row>
    <row r="93" spans="1:10" ht="18" x14ac:dyDescent="0.15">
      <c r="A93" s="30"/>
      <c r="B93" s="38"/>
      <c r="C93" s="36"/>
      <c r="D93" s="25"/>
      <c r="E93" s="37"/>
      <c r="F93" s="30"/>
      <c r="G93" s="30"/>
      <c r="H93" s="30"/>
      <c r="I93" s="30"/>
      <c r="J93" s="30"/>
    </row>
    <row r="94" spans="1:10" ht="18" x14ac:dyDescent="0.15">
      <c r="A94" s="30"/>
      <c r="B94" s="38">
        <v>44288</v>
      </c>
      <c r="C94" s="36" t="s">
        <v>40</v>
      </c>
      <c r="D94" s="16">
        <v>9226762</v>
      </c>
      <c r="E94" s="37" t="s">
        <v>524</v>
      </c>
      <c r="F94" s="30"/>
      <c r="G94" s="30"/>
      <c r="H94" s="30"/>
      <c r="I94" s="30"/>
      <c r="J94" s="30"/>
    </row>
    <row r="95" spans="1:10" ht="18" x14ac:dyDescent="0.15">
      <c r="A95" s="30"/>
      <c r="B95" s="38">
        <v>44288</v>
      </c>
      <c r="C95" s="36" t="s">
        <v>3</v>
      </c>
      <c r="D95" s="16">
        <v>9807308</v>
      </c>
      <c r="E95" s="37" t="s">
        <v>525</v>
      </c>
      <c r="F95" s="30"/>
      <c r="G95" s="30"/>
      <c r="H95" s="30"/>
      <c r="I95" s="30"/>
      <c r="J95" s="30"/>
    </row>
    <row r="96" spans="1:10" ht="18" x14ac:dyDescent="0.15">
      <c r="A96" s="30"/>
      <c r="B96" s="38">
        <v>44289</v>
      </c>
      <c r="C96" s="36" t="s">
        <v>35</v>
      </c>
      <c r="D96" s="16">
        <v>9457024</v>
      </c>
      <c r="E96" s="37" t="s">
        <v>526</v>
      </c>
      <c r="F96" s="30"/>
      <c r="G96" s="30"/>
      <c r="H96" s="30"/>
      <c r="I96" s="30"/>
      <c r="J96" s="30"/>
    </row>
    <row r="97" spans="1:10" ht="18" x14ac:dyDescent="0.15">
      <c r="A97" s="30"/>
      <c r="B97" s="38">
        <v>44290</v>
      </c>
      <c r="C97" s="36" t="s">
        <v>4</v>
      </c>
      <c r="D97" s="16">
        <v>9429273</v>
      </c>
      <c r="E97" s="37" t="s">
        <v>527</v>
      </c>
      <c r="F97" s="30"/>
      <c r="G97" s="30"/>
      <c r="H97" s="30"/>
      <c r="I97" s="30"/>
      <c r="J97" s="30"/>
    </row>
    <row r="98" spans="1:10" ht="18" x14ac:dyDescent="0.15">
      <c r="A98" s="30"/>
      <c r="B98" s="38">
        <v>44293</v>
      </c>
      <c r="C98" s="36" t="s">
        <v>35</v>
      </c>
      <c r="D98" s="16">
        <v>9376816</v>
      </c>
      <c r="E98" s="37" t="s">
        <v>536</v>
      </c>
      <c r="F98" s="30"/>
      <c r="G98" s="30"/>
      <c r="H98" s="30"/>
      <c r="I98" s="30"/>
      <c r="J98" s="30"/>
    </row>
    <row r="99" spans="1:10" ht="18" x14ac:dyDescent="0.15">
      <c r="A99" s="30"/>
      <c r="B99" s="38">
        <v>44293</v>
      </c>
      <c r="C99" s="36" t="s">
        <v>4</v>
      </c>
      <c r="D99" s="16">
        <v>9706308</v>
      </c>
      <c r="E99" s="37" t="s">
        <v>528</v>
      </c>
      <c r="F99" s="30"/>
      <c r="G99" s="30"/>
      <c r="H99" s="30"/>
      <c r="I99" s="30"/>
      <c r="J99" s="30"/>
    </row>
    <row r="100" spans="1:10" ht="18" x14ac:dyDescent="0.15">
      <c r="A100" s="30"/>
      <c r="B100" s="38">
        <v>44294</v>
      </c>
      <c r="C100" s="36" t="s">
        <v>4</v>
      </c>
      <c r="D100" s="16">
        <v>9289104</v>
      </c>
      <c r="E100" s="37" t="s">
        <v>529</v>
      </c>
      <c r="F100" s="30"/>
      <c r="G100" s="30"/>
      <c r="H100" s="30"/>
      <c r="I100" s="30"/>
      <c r="J100" s="30"/>
    </row>
    <row r="101" spans="1:10" ht="18" x14ac:dyDescent="0.15">
      <c r="A101" s="30"/>
      <c r="B101" s="38">
        <v>44294</v>
      </c>
      <c r="C101" s="36" t="s">
        <v>32</v>
      </c>
      <c r="D101" s="16">
        <v>9141352</v>
      </c>
      <c r="E101" s="37" t="s">
        <v>530</v>
      </c>
      <c r="F101" s="30"/>
      <c r="G101" s="30"/>
      <c r="H101" s="30"/>
      <c r="I101" s="30"/>
      <c r="J101" s="30"/>
    </row>
    <row r="102" spans="1:10" ht="18" x14ac:dyDescent="0.15">
      <c r="A102" s="30"/>
      <c r="B102" s="38">
        <v>44295</v>
      </c>
      <c r="C102" s="36" t="s">
        <v>3</v>
      </c>
      <c r="D102" s="16">
        <v>9051284</v>
      </c>
      <c r="E102" s="37" t="s">
        <v>531</v>
      </c>
      <c r="F102" s="30"/>
      <c r="G102" s="30"/>
      <c r="H102" s="30"/>
      <c r="I102" s="30"/>
      <c r="J102" s="30"/>
    </row>
    <row r="103" spans="1:10" ht="18" x14ac:dyDescent="0.15">
      <c r="A103" s="30"/>
      <c r="B103" s="38">
        <v>44295</v>
      </c>
      <c r="C103" s="36" t="s">
        <v>4</v>
      </c>
      <c r="D103" s="16">
        <v>9264714</v>
      </c>
      <c r="E103" s="37" t="s">
        <v>532</v>
      </c>
      <c r="F103" s="30"/>
      <c r="G103" s="30"/>
      <c r="H103" s="30"/>
      <c r="I103" s="30"/>
      <c r="J103" s="30"/>
    </row>
    <row r="104" spans="1:10" ht="18" x14ac:dyDescent="0.15">
      <c r="A104" s="30"/>
      <c r="B104" s="38">
        <v>44296</v>
      </c>
      <c r="C104" s="36" t="s">
        <v>4</v>
      </c>
      <c r="D104" s="16">
        <v>9088287</v>
      </c>
      <c r="E104" s="37" t="s">
        <v>533</v>
      </c>
      <c r="F104" s="30"/>
      <c r="G104" s="30"/>
      <c r="H104" s="30"/>
      <c r="I104" s="30"/>
      <c r="J104" s="30"/>
    </row>
    <row r="105" spans="1:10" ht="18" x14ac:dyDescent="0.15">
      <c r="A105" s="30"/>
      <c r="B105" s="38">
        <v>44297</v>
      </c>
      <c r="C105" s="36" t="s">
        <v>4</v>
      </c>
      <c r="D105" s="16">
        <v>9348699</v>
      </c>
      <c r="E105" s="37" t="s">
        <v>534</v>
      </c>
      <c r="F105" s="30"/>
      <c r="G105" s="30"/>
      <c r="H105" s="30"/>
      <c r="I105" s="30"/>
      <c r="J105" s="30"/>
    </row>
    <row r="106" spans="1:10" ht="18" x14ac:dyDescent="0.15">
      <c r="A106" s="30"/>
      <c r="B106" s="38">
        <v>44299</v>
      </c>
      <c r="C106" s="36" t="s">
        <v>3</v>
      </c>
      <c r="D106" s="16">
        <v>9387334</v>
      </c>
      <c r="E106" s="37" t="s">
        <v>535</v>
      </c>
      <c r="F106" s="30"/>
      <c r="G106" s="30"/>
      <c r="H106" s="30"/>
      <c r="I106" s="30"/>
      <c r="J106" s="30"/>
    </row>
    <row r="107" spans="1:10" ht="18" x14ac:dyDescent="0.15">
      <c r="A107" s="30"/>
      <c r="B107" s="38">
        <v>44300</v>
      </c>
      <c r="C107" s="36" t="s">
        <v>4</v>
      </c>
      <c r="D107" s="16">
        <v>9447847</v>
      </c>
      <c r="E107" s="37" t="s">
        <v>537</v>
      </c>
      <c r="F107" s="30"/>
      <c r="G107" s="30"/>
      <c r="H107" s="30"/>
      <c r="I107" s="30"/>
      <c r="J107" s="30"/>
    </row>
    <row r="108" spans="1:10" ht="18" x14ac:dyDescent="0.15">
      <c r="A108" s="30"/>
      <c r="B108" s="38">
        <v>44301</v>
      </c>
      <c r="C108" s="36" t="s">
        <v>3</v>
      </c>
      <c r="D108" s="16">
        <v>9503914</v>
      </c>
      <c r="E108" s="37" t="s">
        <v>538</v>
      </c>
      <c r="F108" s="30"/>
      <c r="G108" s="30"/>
      <c r="H108" s="30"/>
      <c r="I108" s="30"/>
      <c r="J108" s="30"/>
    </row>
    <row r="109" spans="1:10" ht="18" x14ac:dyDescent="0.15">
      <c r="A109" s="30"/>
      <c r="B109" s="38">
        <v>44301</v>
      </c>
      <c r="C109" s="36" t="s">
        <v>32</v>
      </c>
      <c r="D109" s="16">
        <v>9384174</v>
      </c>
      <c r="E109" s="37" t="s">
        <v>539</v>
      </c>
      <c r="F109" s="30"/>
      <c r="G109" s="30"/>
      <c r="H109" s="30"/>
      <c r="I109" s="30"/>
      <c r="J109" s="30"/>
    </row>
    <row r="110" spans="1:10" ht="18" x14ac:dyDescent="0.15">
      <c r="A110" s="30"/>
      <c r="B110" s="38">
        <v>44303</v>
      </c>
      <c r="C110" s="36" t="s">
        <v>3</v>
      </c>
      <c r="D110" s="16">
        <v>9737369</v>
      </c>
      <c r="E110" s="37" t="s">
        <v>540</v>
      </c>
      <c r="F110" s="30"/>
      <c r="G110" s="30"/>
      <c r="H110" s="30"/>
      <c r="I110" s="30"/>
      <c r="J110" s="30"/>
    </row>
    <row r="111" spans="1:10" ht="18" x14ac:dyDescent="0.15">
      <c r="A111" s="30"/>
      <c r="B111" s="38">
        <v>44305</v>
      </c>
      <c r="C111" s="36" t="s">
        <v>4</v>
      </c>
      <c r="D111" s="16">
        <v>9225574</v>
      </c>
      <c r="E111" s="37" t="s">
        <v>541</v>
      </c>
      <c r="F111" s="30"/>
      <c r="G111" s="30"/>
      <c r="H111" s="30"/>
      <c r="I111" s="30"/>
      <c r="J111" s="30"/>
    </row>
    <row r="112" spans="1:10" ht="18" x14ac:dyDescent="0.15">
      <c r="A112" s="30"/>
      <c r="B112" s="38">
        <v>44306</v>
      </c>
      <c r="C112" s="36" t="s">
        <v>3</v>
      </c>
      <c r="D112" s="16">
        <v>9168116</v>
      </c>
      <c r="E112" s="37" t="s">
        <v>542</v>
      </c>
      <c r="F112" s="30"/>
      <c r="G112" s="30"/>
      <c r="H112" s="30"/>
      <c r="I112" s="30"/>
      <c r="J112" s="30"/>
    </row>
    <row r="113" spans="1:10" ht="18" x14ac:dyDescent="0.15">
      <c r="A113" s="30"/>
      <c r="B113" s="38">
        <v>44306</v>
      </c>
      <c r="C113" s="36" t="s">
        <v>4</v>
      </c>
      <c r="D113" s="16">
        <v>9851696</v>
      </c>
      <c r="E113" s="37" t="s">
        <v>543</v>
      </c>
      <c r="F113" s="30"/>
      <c r="G113" s="30"/>
      <c r="H113" s="30"/>
      <c r="I113" s="30"/>
      <c r="J113" s="30"/>
    </row>
    <row r="114" spans="1:10" ht="18" x14ac:dyDescent="0.15">
      <c r="A114" s="30"/>
      <c r="B114" s="38">
        <v>44307</v>
      </c>
      <c r="C114" s="36" t="s">
        <v>4</v>
      </c>
      <c r="D114" s="16">
        <v>9287924</v>
      </c>
      <c r="E114" s="37" t="s">
        <v>544</v>
      </c>
      <c r="F114" s="30"/>
      <c r="G114" s="30"/>
      <c r="H114" s="30"/>
      <c r="I114" s="30"/>
      <c r="J114" s="30"/>
    </row>
    <row r="115" spans="1:10" ht="18" x14ac:dyDescent="0.15">
      <c r="A115" s="30"/>
      <c r="B115" s="38">
        <v>44307</v>
      </c>
      <c r="C115" s="36" t="s">
        <v>4</v>
      </c>
      <c r="D115" s="16">
        <v>9259111</v>
      </c>
      <c r="E115" s="37" t="s">
        <v>545</v>
      </c>
      <c r="F115" s="30"/>
      <c r="G115" s="30"/>
      <c r="H115" s="30"/>
      <c r="I115" s="30"/>
      <c r="J115" s="30"/>
    </row>
    <row r="116" spans="1:10" ht="18" x14ac:dyDescent="0.15">
      <c r="A116" s="30"/>
      <c r="B116" s="38">
        <v>44308</v>
      </c>
      <c r="C116" s="36" t="s">
        <v>4</v>
      </c>
      <c r="D116" s="16">
        <v>9287924</v>
      </c>
      <c r="E116" s="37" t="s">
        <v>544</v>
      </c>
      <c r="F116" s="30"/>
      <c r="G116" s="30"/>
      <c r="H116" s="30"/>
      <c r="I116" s="30"/>
      <c r="J116" s="30"/>
    </row>
    <row r="117" spans="1:10" ht="18" x14ac:dyDescent="0.15">
      <c r="A117" s="30"/>
      <c r="B117" s="38">
        <v>44310</v>
      </c>
      <c r="C117" s="36" t="s">
        <v>3</v>
      </c>
      <c r="D117" s="16">
        <v>9184812</v>
      </c>
      <c r="E117" s="37" t="s">
        <v>546</v>
      </c>
      <c r="F117" s="30"/>
      <c r="G117" s="30"/>
      <c r="H117" s="30"/>
      <c r="I117" s="30"/>
      <c r="J117" s="30"/>
    </row>
    <row r="118" spans="1:10" ht="18" x14ac:dyDescent="0.15">
      <c r="A118" s="30"/>
      <c r="B118" s="38">
        <v>44312</v>
      </c>
      <c r="C118" s="36" t="s">
        <v>4</v>
      </c>
      <c r="D118" s="16">
        <v>9402110</v>
      </c>
      <c r="E118" s="37" t="s">
        <v>547</v>
      </c>
      <c r="F118" s="30"/>
      <c r="G118" s="30"/>
      <c r="H118" s="30"/>
      <c r="I118" s="30"/>
      <c r="J118" s="30"/>
    </row>
    <row r="119" spans="1:10" ht="18" x14ac:dyDescent="0.15">
      <c r="A119" s="30"/>
      <c r="B119" s="38">
        <v>44312</v>
      </c>
      <c r="C119" s="36" t="s">
        <v>4</v>
      </c>
      <c r="D119" s="16">
        <v>9187057</v>
      </c>
      <c r="E119" s="37" t="s">
        <v>548</v>
      </c>
      <c r="F119" s="30"/>
      <c r="G119" s="30"/>
      <c r="H119" s="30"/>
      <c r="I119" s="30"/>
      <c r="J119" s="30"/>
    </row>
    <row r="120" spans="1:10" ht="18" x14ac:dyDescent="0.15">
      <c r="A120" s="30"/>
      <c r="B120" s="38">
        <v>44316</v>
      </c>
      <c r="C120" s="36" t="s">
        <v>32</v>
      </c>
      <c r="D120" s="16">
        <v>9350745</v>
      </c>
      <c r="E120" s="37" t="s">
        <v>549</v>
      </c>
      <c r="F120" s="30"/>
      <c r="G120" s="30"/>
      <c r="H120" s="30"/>
      <c r="I120" s="30"/>
      <c r="J120" s="30"/>
    </row>
    <row r="121" spans="1:10" ht="18" x14ac:dyDescent="0.15">
      <c r="A121" s="30"/>
      <c r="B121" s="38"/>
      <c r="C121" s="36"/>
      <c r="D121" s="25"/>
      <c r="E121" s="37"/>
      <c r="F121" s="30"/>
      <c r="G121" s="30"/>
      <c r="H121" s="30"/>
      <c r="I121" s="30"/>
      <c r="J121" s="30"/>
    </row>
    <row r="122" spans="1:10" ht="18" x14ac:dyDescent="0.15">
      <c r="A122" s="30"/>
      <c r="B122" s="51" t="s">
        <v>228</v>
      </c>
      <c r="C122" s="36"/>
      <c r="D122" s="25"/>
      <c r="E122" s="37"/>
      <c r="F122" s="30"/>
      <c r="G122" s="30"/>
      <c r="H122" s="30"/>
      <c r="I122" s="30"/>
      <c r="J122" s="30"/>
    </row>
    <row r="123" spans="1:10" ht="18" x14ac:dyDescent="0.15">
      <c r="A123" s="30"/>
      <c r="B123" s="38"/>
      <c r="C123" s="36"/>
      <c r="D123" s="25"/>
      <c r="E123" s="37"/>
      <c r="F123" s="30"/>
      <c r="G123" s="30"/>
      <c r="H123" s="30"/>
      <c r="I123" s="30"/>
      <c r="J123" s="30"/>
    </row>
    <row r="124" spans="1:10" ht="18" x14ac:dyDescent="0.15">
      <c r="A124" s="30"/>
      <c r="B124" s="38">
        <v>44318</v>
      </c>
      <c r="C124" s="36" t="s">
        <v>3</v>
      </c>
      <c r="D124" s="37">
        <v>9595905</v>
      </c>
      <c r="E124" s="37" t="s">
        <v>550</v>
      </c>
      <c r="F124" s="30"/>
      <c r="G124" s="30"/>
      <c r="H124" s="30"/>
      <c r="I124" s="30"/>
      <c r="J124" s="30"/>
    </row>
    <row r="125" spans="1:10" ht="18" x14ac:dyDescent="0.15">
      <c r="A125" s="30"/>
      <c r="B125" s="38">
        <v>44321</v>
      </c>
      <c r="C125" s="36" t="s">
        <v>3</v>
      </c>
      <c r="D125" s="16">
        <v>9361720</v>
      </c>
      <c r="E125" s="37" t="s">
        <v>551</v>
      </c>
      <c r="F125" s="30"/>
      <c r="G125" s="30"/>
      <c r="H125" s="30"/>
      <c r="I125" s="30"/>
      <c r="J125" s="30"/>
    </row>
    <row r="126" spans="1:10" ht="18" x14ac:dyDescent="0.15">
      <c r="A126" s="30"/>
      <c r="B126" s="38">
        <v>44321</v>
      </c>
      <c r="C126" s="36" t="s">
        <v>4</v>
      </c>
      <c r="D126" s="16">
        <v>9398773</v>
      </c>
      <c r="E126" s="37" t="s">
        <v>552</v>
      </c>
      <c r="F126" s="30"/>
      <c r="G126" s="30"/>
      <c r="H126" s="30"/>
      <c r="I126" s="30"/>
      <c r="J126" s="30"/>
    </row>
    <row r="127" spans="1:10" ht="18" x14ac:dyDescent="0.15">
      <c r="A127" s="30"/>
      <c r="B127" s="38">
        <v>44322</v>
      </c>
      <c r="C127" s="36" t="s">
        <v>3</v>
      </c>
      <c r="D127" s="16">
        <v>9600839</v>
      </c>
      <c r="E127" s="37" t="s">
        <v>553</v>
      </c>
      <c r="F127" s="30"/>
      <c r="G127" s="30"/>
      <c r="H127" s="30"/>
      <c r="I127" s="30"/>
      <c r="J127" s="30"/>
    </row>
    <row r="128" spans="1:10" ht="18" x14ac:dyDescent="0.15">
      <c r="A128" s="30"/>
      <c r="B128" s="38">
        <v>44323</v>
      </c>
      <c r="C128" s="36" t="s">
        <v>4</v>
      </c>
      <c r="D128" s="16">
        <v>9279965</v>
      </c>
      <c r="E128" s="37" t="s">
        <v>554</v>
      </c>
      <c r="F128" s="30"/>
      <c r="G128" s="30"/>
      <c r="H128" s="30"/>
      <c r="I128" s="30"/>
      <c r="J128" s="30"/>
    </row>
    <row r="129" spans="1:10" ht="18" x14ac:dyDescent="0.15">
      <c r="A129" s="30"/>
      <c r="B129" s="38">
        <v>44325</v>
      </c>
      <c r="C129" s="36" t="s">
        <v>57</v>
      </c>
      <c r="D129" s="16">
        <v>9335197</v>
      </c>
      <c r="E129" s="37" t="s">
        <v>555</v>
      </c>
      <c r="F129" s="30"/>
      <c r="G129" s="30"/>
      <c r="H129" s="30"/>
      <c r="I129" s="30"/>
      <c r="J129" s="30"/>
    </row>
    <row r="130" spans="1:10" ht="18" x14ac:dyDescent="0.15">
      <c r="A130" s="30"/>
      <c r="B130" s="38">
        <v>44325</v>
      </c>
      <c r="C130" s="36" t="s">
        <v>3</v>
      </c>
      <c r="D130" s="16">
        <v>9313670</v>
      </c>
      <c r="E130" s="37" t="s">
        <v>556</v>
      </c>
      <c r="F130" s="30"/>
      <c r="G130" s="30"/>
      <c r="H130" s="30"/>
      <c r="I130" s="30"/>
      <c r="J130" s="30"/>
    </row>
    <row r="131" spans="1:10" ht="18" x14ac:dyDescent="0.15">
      <c r="A131" s="30"/>
      <c r="B131" s="38">
        <v>44325</v>
      </c>
      <c r="C131" s="36" t="s">
        <v>3</v>
      </c>
      <c r="D131" s="16">
        <v>9356866</v>
      </c>
      <c r="E131" s="37" t="s">
        <v>557</v>
      </c>
      <c r="F131" s="30"/>
      <c r="G131" s="30"/>
      <c r="H131" s="30"/>
      <c r="I131" s="30"/>
      <c r="J131" s="30"/>
    </row>
    <row r="132" spans="1:10" ht="18" x14ac:dyDescent="0.15">
      <c r="A132" s="30"/>
      <c r="B132" s="38">
        <v>44325</v>
      </c>
      <c r="C132" s="36" t="s">
        <v>3</v>
      </c>
      <c r="D132" s="16">
        <v>9851127</v>
      </c>
      <c r="E132" s="37" t="s">
        <v>558</v>
      </c>
      <c r="F132" s="30"/>
      <c r="G132" s="30"/>
      <c r="H132" s="30"/>
      <c r="I132" s="30"/>
      <c r="J132" s="30"/>
    </row>
    <row r="133" spans="1:10" ht="18" x14ac:dyDescent="0.15">
      <c r="A133" s="30"/>
      <c r="B133" s="38">
        <v>44326</v>
      </c>
      <c r="C133" s="36" t="s">
        <v>4</v>
      </c>
      <c r="D133" s="16">
        <v>9320702</v>
      </c>
      <c r="E133" s="37" t="s">
        <v>559</v>
      </c>
      <c r="F133" s="30"/>
      <c r="G133" s="30"/>
      <c r="H133" s="30"/>
      <c r="I133" s="30"/>
      <c r="J133" s="30"/>
    </row>
    <row r="134" spans="1:10" ht="18" x14ac:dyDescent="0.15">
      <c r="A134" s="30"/>
      <c r="B134" s="38">
        <v>44327</v>
      </c>
      <c r="C134" s="36" t="s">
        <v>4</v>
      </c>
      <c r="D134" s="16">
        <v>9704996</v>
      </c>
      <c r="E134" s="37" t="s">
        <v>560</v>
      </c>
      <c r="F134" s="30"/>
      <c r="G134" s="30"/>
      <c r="H134" s="30"/>
      <c r="I134" s="30"/>
      <c r="J134" s="30"/>
    </row>
    <row r="135" spans="1:10" ht="18" x14ac:dyDescent="0.15">
      <c r="A135" s="30"/>
      <c r="B135" s="38">
        <v>44330</v>
      </c>
      <c r="C135" s="36" t="s">
        <v>4</v>
      </c>
      <c r="D135" s="16">
        <v>9231248</v>
      </c>
      <c r="E135" s="37" t="s">
        <v>100</v>
      </c>
      <c r="F135" s="30"/>
      <c r="G135" s="30"/>
      <c r="H135" s="30"/>
      <c r="I135" s="30"/>
      <c r="J135" s="30"/>
    </row>
    <row r="136" spans="1:10" ht="18" x14ac:dyDescent="0.15">
      <c r="A136" s="30"/>
      <c r="B136" s="38">
        <v>44330</v>
      </c>
      <c r="C136" s="36" t="s">
        <v>3</v>
      </c>
      <c r="D136" s="37">
        <v>9575553</v>
      </c>
      <c r="E136" s="37" t="s">
        <v>561</v>
      </c>
      <c r="F136" s="30"/>
      <c r="G136" s="30"/>
      <c r="H136" s="30"/>
      <c r="I136" s="30"/>
      <c r="J136" s="30"/>
    </row>
    <row r="137" spans="1:10" ht="18" x14ac:dyDescent="0.15">
      <c r="A137" s="30"/>
      <c r="B137" s="38">
        <v>44333</v>
      </c>
      <c r="C137" s="36" t="s">
        <v>4</v>
      </c>
      <c r="D137" s="16">
        <v>9376725</v>
      </c>
      <c r="E137" s="37" t="s">
        <v>562</v>
      </c>
      <c r="F137" s="30"/>
      <c r="G137" s="30"/>
      <c r="H137" s="30"/>
      <c r="I137" s="30"/>
      <c r="J137" s="30"/>
    </row>
    <row r="138" spans="1:10" ht="18" x14ac:dyDescent="0.15">
      <c r="A138" s="30"/>
      <c r="B138" s="38">
        <v>44334</v>
      </c>
      <c r="C138" s="36" t="s">
        <v>4</v>
      </c>
      <c r="D138" s="16">
        <v>984867</v>
      </c>
      <c r="E138" s="37" t="s">
        <v>563</v>
      </c>
      <c r="F138" s="30"/>
      <c r="G138" s="30"/>
      <c r="H138" s="30"/>
      <c r="I138" s="30"/>
      <c r="J138" s="30"/>
    </row>
    <row r="139" spans="1:10" ht="18" x14ac:dyDescent="0.15">
      <c r="A139" s="30"/>
      <c r="B139" s="38">
        <v>44334</v>
      </c>
      <c r="C139" s="36" t="s">
        <v>3</v>
      </c>
      <c r="D139" s="16">
        <v>9515022</v>
      </c>
      <c r="E139" s="37" t="s">
        <v>564</v>
      </c>
      <c r="F139" s="30"/>
      <c r="G139" s="30"/>
      <c r="H139" s="30"/>
      <c r="I139" s="30"/>
      <c r="J139" s="30"/>
    </row>
    <row r="140" spans="1:10" ht="18" x14ac:dyDescent="0.15">
      <c r="A140" s="30"/>
      <c r="B140" s="38">
        <v>44334</v>
      </c>
      <c r="C140" s="36" t="s">
        <v>128</v>
      </c>
      <c r="D140" s="16">
        <v>9136101</v>
      </c>
      <c r="E140" s="37" t="s">
        <v>565</v>
      </c>
      <c r="F140" s="30"/>
      <c r="G140" s="30"/>
      <c r="H140" s="30"/>
      <c r="I140" s="30"/>
      <c r="J140" s="30"/>
    </row>
    <row r="141" spans="1:10" ht="18" x14ac:dyDescent="0.15">
      <c r="A141" s="30"/>
      <c r="B141" s="38">
        <v>44335</v>
      </c>
      <c r="C141" s="36" t="s">
        <v>40</v>
      </c>
      <c r="D141" s="16">
        <v>9448138</v>
      </c>
      <c r="E141" s="37" t="s">
        <v>566</v>
      </c>
      <c r="F141" s="30"/>
      <c r="G141" s="30"/>
      <c r="H141" s="30"/>
      <c r="I141" s="30"/>
      <c r="J141" s="30"/>
    </row>
    <row r="142" spans="1:10" ht="18" x14ac:dyDescent="0.15">
      <c r="A142" s="30"/>
      <c r="B142" s="38">
        <v>44335</v>
      </c>
      <c r="C142" s="36" t="s">
        <v>4</v>
      </c>
      <c r="D142" s="16">
        <v>9443762</v>
      </c>
      <c r="E142" s="37" t="s">
        <v>567</v>
      </c>
      <c r="F142" s="30"/>
      <c r="G142" s="30"/>
      <c r="H142" s="30"/>
      <c r="I142" s="30"/>
      <c r="J142" s="30"/>
    </row>
    <row r="143" spans="1:10" ht="18" x14ac:dyDescent="0.15">
      <c r="A143" s="30"/>
      <c r="B143" s="38">
        <v>44336</v>
      </c>
      <c r="C143" s="36" t="s">
        <v>4</v>
      </c>
      <c r="D143" s="16">
        <v>9179361</v>
      </c>
      <c r="E143" s="37" t="s">
        <v>568</v>
      </c>
      <c r="F143" s="30"/>
      <c r="G143" s="30"/>
      <c r="H143" s="30"/>
      <c r="I143" s="30"/>
      <c r="J143" s="30"/>
    </row>
    <row r="144" spans="1:10" ht="18" x14ac:dyDescent="0.15">
      <c r="A144" s="30"/>
      <c r="B144" s="38">
        <v>44337</v>
      </c>
      <c r="C144" s="36" t="s">
        <v>4</v>
      </c>
      <c r="D144" s="16">
        <v>9044932</v>
      </c>
      <c r="E144" s="37" t="s">
        <v>569</v>
      </c>
      <c r="F144" s="30"/>
      <c r="G144" s="30"/>
      <c r="H144" s="30"/>
      <c r="I144" s="30"/>
      <c r="J144" s="30"/>
    </row>
    <row r="145" spans="1:10" ht="18" x14ac:dyDescent="0.15">
      <c r="A145" s="30"/>
      <c r="B145" s="38">
        <v>44338</v>
      </c>
      <c r="C145" s="36" t="s">
        <v>3</v>
      </c>
      <c r="D145" s="16">
        <v>9491264</v>
      </c>
      <c r="E145" s="37" t="s">
        <v>570</v>
      </c>
      <c r="F145" s="30"/>
      <c r="G145" s="30"/>
      <c r="H145" s="30"/>
      <c r="I145" s="30"/>
      <c r="J145" s="30"/>
    </row>
    <row r="146" spans="1:10" ht="18" x14ac:dyDescent="0.15">
      <c r="A146" s="30"/>
      <c r="B146" s="38">
        <v>44339</v>
      </c>
      <c r="C146" s="36" t="s">
        <v>4</v>
      </c>
      <c r="D146" s="16">
        <v>9226918</v>
      </c>
      <c r="E146" s="37" t="s">
        <v>571</v>
      </c>
      <c r="F146" s="30"/>
      <c r="G146" s="30"/>
      <c r="H146" s="30"/>
      <c r="I146" s="30"/>
      <c r="J146" s="30"/>
    </row>
    <row r="147" spans="1:10" ht="18" x14ac:dyDescent="0.15">
      <c r="A147" s="30"/>
      <c r="B147" s="38">
        <v>44340</v>
      </c>
      <c r="C147" s="36" t="s">
        <v>4</v>
      </c>
      <c r="D147" s="16">
        <v>9251705</v>
      </c>
      <c r="E147" s="37" t="s">
        <v>572</v>
      </c>
      <c r="F147" s="30"/>
      <c r="G147" s="30"/>
      <c r="H147" s="30"/>
      <c r="I147" s="30"/>
      <c r="J147" s="30"/>
    </row>
    <row r="148" spans="1:10" ht="18" x14ac:dyDescent="0.15">
      <c r="A148" s="30"/>
      <c r="B148" s="38">
        <v>44340</v>
      </c>
      <c r="C148" s="36" t="s">
        <v>3</v>
      </c>
      <c r="D148" s="16">
        <v>9006368</v>
      </c>
      <c r="E148" s="37" t="s">
        <v>573</v>
      </c>
      <c r="F148" s="30"/>
      <c r="G148" s="30"/>
      <c r="H148" s="30"/>
      <c r="I148" s="30"/>
      <c r="J148" s="30"/>
    </row>
    <row r="149" spans="1:10" ht="18" x14ac:dyDescent="0.15">
      <c r="A149" s="30"/>
      <c r="B149" s="38">
        <v>44340</v>
      </c>
      <c r="C149" s="36" t="s">
        <v>4</v>
      </c>
      <c r="D149" s="16">
        <v>9395989</v>
      </c>
      <c r="E149" s="37" t="s">
        <v>574</v>
      </c>
      <c r="F149" s="30"/>
      <c r="G149" s="30"/>
      <c r="H149" s="30"/>
      <c r="I149" s="30"/>
      <c r="J149" s="30"/>
    </row>
    <row r="150" spans="1:10" ht="18" x14ac:dyDescent="0.15">
      <c r="A150" s="30"/>
      <c r="B150" s="38">
        <v>44340</v>
      </c>
      <c r="C150" s="36" t="s">
        <v>3</v>
      </c>
      <c r="D150" s="16">
        <v>9356878</v>
      </c>
      <c r="E150" s="37" t="s">
        <v>575</v>
      </c>
      <c r="F150" s="30"/>
      <c r="G150" s="30"/>
      <c r="H150" s="30"/>
      <c r="I150" s="30"/>
      <c r="J150" s="30"/>
    </row>
    <row r="151" spans="1:10" ht="18" x14ac:dyDescent="0.15">
      <c r="A151" s="30"/>
      <c r="B151" s="38">
        <v>44341</v>
      </c>
      <c r="C151" s="36" t="s">
        <v>3</v>
      </c>
      <c r="D151" s="16">
        <v>9491915</v>
      </c>
      <c r="E151" s="37" t="s">
        <v>576</v>
      </c>
      <c r="F151" s="30"/>
      <c r="G151" s="30"/>
      <c r="H151" s="30"/>
      <c r="I151" s="30"/>
      <c r="J151" s="30"/>
    </row>
    <row r="152" spans="1:10" ht="18" x14ac:dyDescent="0.15">
      <c r="A152" s="30"/>
      <c r="B152" s="38">
        <v>44342</v>
      </c>
      <c r="C152" s="36" t="s">
        <v>3</v>
      </c>
      <c r="D152" s="16">
        <v>9260407</v>
      </c>
      <c r="E152" s="37" t="s">
        <v>577</v>
      </c>
      <c r="F152" s="30"/>
      <c r="G152" s="30"/>
      <c r="H152" s="30"/>
      <c r="I152" s="30"/>
      <c r="J152" s="30"/>
    </row>
    <row r="153" spans="1:10" ht="18" x14ac:dyDescent="0.15">
      <c r="A153" s="30"/>
      <c r="B153" s="38">
        <v>44344</v>
      </c>
      <c r="C153" s="36" t="s">
        <v>4</v>
      </c>
      <c r="D153" s="16">
        <v>9226918</v>
      </c>
      <c r="E153" s="37" t="s">
        <v>571</v>
      </c>
      <c r="F153" s="30"/>
      <c r="G153" s="30"/>
      <c r="H153" s="30"/>
      <c r="I153" s="30"/>
      <c r="J153" s="30"/>
    </row>
    <row r="154" spans="1:10" ht="18" x14ac:dyDescent="0.15">
      <c r="A154" s="30"/>
      <c r="B154" s="38">
        <v>44345</v>
      </c>
      <c r="C154" s="36" t="s">
        <v>4</v>
      </c>
      <c r="D154" s="16">
        <v>9226920</v>
      </c>
      <c r="E154" s="37" t="s">
        <v>578</v>
      </c>
      <c r="F154" s="30"/>
      <c r="G154" s="30"/>
      <c r="H154" s="30"/>
      <c r="I154" s="30"/>
      <c r="J154" s="30"/>
    </row>
    <row r="155" spans="1:10" ht="18" x14ac:dyDescent="0.15">
      <c r="A155" s="30"/>
      <c r="B155" s="38"/>
      <c r="C155" s="36"/>
      <c r="D155" s="37"/>
      <c r="E155" s="37"/>
      <c r="F155" s="30"/>
      <c r="G155" s="30"/>
      <c r="H155" s="30"/>
      <c r="I155" s="30"/>
      <c r="J155" s="30"/>
    </row>
    <row r="156" spans="1:10" ht="18" x14ac:dyDescent="0.15">
      <c r="A156" s="30"/>
      <c r="B156" s="51" t="s">
        <v>256</v>
      </c>
      <c r="C156" s="36"/>
      <c r="D156" s="37"/>
      <c r="E156" s="37"/>
      <c r="F156" s="30"/>
      <c r="G156" s="30"/>
      <c r="H156" s="30"/>
      <c r="I156" s="30"/>
      <c r="J156" s="30"/>
    </row>
    <row r="157" spans="1:10" ht="18" x14ac:dyDescent="0.15">
      <c r="A157" s="30"/>
      <c r="B157" s="38"/>
      <c r="C157" s="36"/>
      <c r="D157" s="37"/>
      <c r="E157" s="37"/>
      <c r="F157" s="30"/>
      <c r="G157" s="30"/>
      <c r="H157" s="30"/>
      <c r="I157" s="30"/>
      <c r="J157" s="30"/>
    </row>
    <row r="158" spans="1:10" ht="18" x14ac:dyDescent="0.15">
      <c r="A158" s="30"/>
      <c r="B158" s="38">
        <v>44348</v>
      </c>
      <c r="C158" s="36" t="s">
        <v>3</v>
      </c>
      <c r="D158" s="16">
        <v>9158109</v>
      </c>
      <c r="E158" s="37" t="s">
        <v>579</v>
      </c>
      <c r="F158" s="30"/>
      <c r="G158" s="30"/>
      <c r="H158" s="30"/>
      <c r="I158" s="30"/>
      <c r="J158" s="30"/>
    </row>
    <row r="159" spans="1:10" ht="18" x14ac:dyDescent="0.15">
      <c r="A159" s="30"/>
      <c r="B159" s="38">
        <v>44351</v>
      </c>
      <c r="C159" s="36" t="s">
        <v>4</v>
      </c>
      <c r="D159" s="16">
        <v>9496460</v>
      </c>
      <c r="E159" s="37" t="s">
        <v>452</v>
      </c>
      <c r="F159" s="30"/>
      <c r="G159" s="30"/>
      <c r="H159" s="30"/>
      <c r="I159" s="30"/>
      <c r="J159" s="30"/>
    </row>
    <row r="160" spans="1:10" ht="18" x14ac:dyDescent="0.15">
      <c r="A160" s="30"/>
      <c r="B160" s="38">
        <v>44351</v>
      </c>
      <c r="C160" s="38" t="s">
        <v>3</v>
      </c>
      <c r="D160" s="16">
        <v>9297864</v>
      </c>
      <c r="E160" s="38" t="s">
        <v>582</v>
      </c>
      <c r="F160" s="30"/>
      <c r="G160" s="30"/>
      <c r="H160" s="30"/>
      <c r="I160" s="30"/>
      <c r="J160" s="30"/>
    </row>
    <row r="161" spans="1:10" ht="18" x14ac:dyDescent="0.15">
      <c r="A161" s="30"/>
      <c r="B161" s="38">
        <v>44352</v>
      </c>
      <c r="C161" s="36" t="s">
        <v>4</v>
      </c>
      <c r="D161" s="16">
        <v>9039250</v>
      </c>
      <c r="E161" s="37" t="s">
        <v>580</v>
      </c>
      <c r="F161" s="30"/>
      <c r="G161" s="30"/>
      <c r="H161" s="30"/>
      <c r="I161" s="30"/>
      <c r="J161" s="30"/>
    </row>
    <row r="162" spans="1:10" ht="18" x14ac:dyDescent="0.15">
      <c r="A162" s="30"/>
      <c r="B162" s="38">
        <v>44352</v>
      </c>
      <c r="C162" s="36" t="s">
        <v>3</v>
      </c>
      <c r="D162" s="16">
        <v>9489558</v>
      </c>
      <c r="E162" s="37" t="s">
        <v>581</v>
      </c>
      <c r="F162" s="30"/>
      <c r="G162" s="30"/>
      <c r="H162" s="30"/>
      <c r="I162" s="30"/>
      <c r="J162" s="30"/>
    </row>
    <row r="163" spans="1:10" ht="18" x14ac:dyDescent="0.15">
      <c r="A163" s="30"/>
      <c r="B163" s="38">
        <v>44353</v>
      </c>
      <c r="C163" s="36" t="s">
        <v>4</v>
      </c>
      <c r="D163" s="16">
        <v>9220641</v>
      </c>
      <c r="E163" s="37" t="s">
        <v>583</v>
      </c>
      <c r="F163" s="30"/>
      <c r="G163" s="30"/>
      <c r="H163" s="30"/>
      <c r="I163" s="30"/>
      <c r="J163" s="30"/>
    </row>
    <row r="164" spans="1:10" ht="18" x14ac:dyDescent="0.15">
      <c r="A164" s="30"/>
      <c r="B164" s="38">
        <v>44354</v>
      </c>
      <c r="C164" s="36" t="s">
        <v>3</v>
      </c>
      <c r="D164" s="16">
        <v>9289556</v>
      </c>
      <c r="E164" s="37" t="s">
        <v>584</v>
      </c>
      <c r="F164" s="30"/>
      <c r="G164" s="30"/>
      <c r="H164" s="30"/>
      <c r="I164" s="30"/>
      <c r="J164" s="30"/>
    </row>
    <row r="165" spans="1:10" ht="18" x14ac:dyDescent="0.15">
      <c r="A165" s="30"/>
      <c r="B165" s="38">
        <v>44356</v>
      </c>
      <c r="C165" s="36" t="s">
        <v>3</v>
      </c>
      <c r="D165" s="16">
        <v>9289556</v>
      </c>
      <c r="E165" s="37" t="s">
        <v>584</v>
      </c>
      <c r="F165" s="30"/>
      <c r="G165" s="30"/>
      <c r="H165" s="30"/>
      <c r="I165" s="30"/>
      <c r="J165" s="30"/>
    </row>
    <row r="166" spans="1:10" ht="18" x14ac:dyDescent="0.15">
      <c r="A166" s="30"/>
      <c r="B166" s="38">
        <v>44358</v>
      </c>
      <c r="C166" s="36" t="s">
        <v>3</v>
      </c>
      <c r="D166" s="16">
        <v>9807322</v>
      </c>
      <c r="E166" s="37" t="s">
        <v>585</v>
      </c>
      <c r="F166" s="30"/>
      <c r="G166" s="30"/>
      <c r="H166" s="30"/>
      <c r="I166" s="30"/>
      <c r="J166" s="30"/>
    </row>
    <row r="167" spans="1:10" ht="18" x14ac:dyDescent="0.15">
      <c r="A167" s="30"/>
      <c r="B167" s="38">
        <v>44361</v>
      </c>
      <c r="C167" s="36" t="s">
        <v>3</v>
      </c>
      <c r="D167" s="16">
        <v>9435026</v>
      </c>
      <c r="E167" s="37" t="s">
        <v>586</v>
      </c>
      <c r="F167" s="30"/>
      <c r="G167" s="30"/>
      <c r="H167" s="30"/>
      <c r="I167" s="30"/>
      <c r="J167" s="30"/>
    </row>
    <row r="168" spans="1:10" ht="18" x14ac:dyDescent="0.15">
      <c r="A168" s="30"/>
      <c r="B168" s="38">
        <v>44361</v>
      </c>
      <c r="C168" s="36" t="s">
        <v>4</v>
      </c>
      <c r="D168" s="16">
        <v>9708863</v>
      </c>
      <c r="E168" s="37" t="s">
        <v>587</v>
      </c>
      <c r="F168" s="30"/>
      <c r="G168" s="30"/>
      <c r="H168" s="30"/>
      <c r="I168" s="30"/>
      <c r="J168" s="30"/>
    </row>
    <row r="169" spans="1:10" ht="18" x14ac:dyDescent="0.15">
      <c r="A169" s="30"/>
      <c r="B169" s="38">
        <v>44362</v>
      </c>
      <c r="C169" s="29" t="s">
        <v>3</v>
      </c>
      <c r="D169" s="16">
        <v>9305350</v>
      </c>
      <c r="E169" s="37" t="s">
        <v>588</v>
      </c>
      <c r="F169" s="30"/>
      <c r="G169" s="30"/>
      <c r="H169" s="30"/>
      <c r="I169" s="30"/>
      <c r="J169" s="30"/>
    </row>
    <row r="170" spans="1:10" ht="18" x14ac:dyDescent="0.15">
      <c r="A170" s="30"/>
      <c r="B170" s="38">
        <v>44362</v>
      </c>
      <c r="C170" s="36" t="s">
        <v>4</v>
      </c>
      <c r="D170" s="16">
        <v>9778832</v>
      </c>
      <c r="E170" s="37" t="s">
        <v>589</v>
      </c>
      <c r="F170" s="30"/>
      <c r="G170" s="30"/>
      <c r="H170" s="30"/>
      <c r="I170" s="30"/>
      <c r="J170" s="30"/>
    </row>
    <row r="171" spans="1:10" ht="18" x14ac:dyDescent="0.15">
      <c r="A171" s="30"/>
      <c r="B171" s="38">
        <v>44364</v>
      </c>
      <c r="C171" s="36" t="s">
        <v>4</v>
      </c>
      <c r="D171" s="16">
        <v>9247807</v>
      </c>
      <c r="E171" s="37" t="s">
        <v>590</v>
      </c>
      <c r="F171" s="30"/>
      <c r="G171" s="30"/>
      <c r="H171" s="30"/>
      <c r="I171" s="30"/>
      <c r="J171" s="30"/>
    </row>
    <row r="172" spans="1:10" ht="18" x14ac:dyDescent="0.15">
      <c r="A172" s="30"/>
      <c r="B172" s="38">
        <v>44365</v>
      </c>
      <c r="C172" s="36" t="s">
        <v>4</v>
      </c>
      <c r="D172" s="16">
        <v>9251705</v>
      </c>
      <c r="E172" s="37" t="s">
        <v>572</v>
      </c>
      <c r="F172" s="30"/>
      <c r="G172" s="30"/>
      <c r="H172" s="30"/>
      <c r="I172" s="30"/>
      <c r="J172" s="30"/>
    </row>
    <row r="173" spans="1:10" ht="18" x14ac:dyDescent="0.15">
      <c r="A173" s="30"/>
      <c r="B173" s="38">
        <v>44369</v>
      </c>
      <c r="C173" s="36" t="s">
        <v>23</v>
      </c>
      <c r="D173" s="37">
        <v>9547166</v>
      </c>
      <c r="E173" s="37" t="s">
        <v>591</v>
      </c>
      <c r="F173" s="30"/>
      <c r="G173" s="30"/>
      <c r="H173" s="30"/>
      <c r="I173" s="30"/>
      <c r="J173" s="30"/>
    </row>
    <row r="174" spans="1:10" ht="18" x14ac:dyDescent="0.15">
      <c r="A174" s="30"/>
      <c r="B174" s="38">
        <v>44370</v>
      </c>
      <c r="C174" s="36" t="s">
        <v>4</v>
      </c>
      <c r="D174" s="16">
        <v>9858424</v>
      </c>
      <c r="E174" s="37" t="s">
        <v>592</v>
      </c>
      <c r="F174" s="30"/>
      <c r="G174" s="30"/>
      <c r="H174" s="30"/>
      <c r="I174" s="30"/>
      <c r="J174" s="30"/>
    </row>
    <row r="175" spans="1:10" ht="18" x14ac:dyDescent="0.15">
      <c r="A175" s="30"/>
      <c r="B175" s="38">
        <v>44377</v>
      </c>
      <c r="C175" s="36" t="s">
        <v>4</v>
      </c>
      <c r="D175" s="16">
        <v>9741372</v>
      </c>
      <c r="E175" s="37" t="s">
        <v>593</v>
      </c>
      <c r="F175" s="30"/>
      <c r="G175" s="30"/>
      <c r="H175" s="30"/>
      <c r="I175" s="30"/>
      <c r="J175" s="30"/>
    </row>
    <row r="176" spans="1:10" ht="18" x14ac:dyDescent="0.15">
      <c r="A176" s="30"/>
      <c r="B176" s="38"/>
      <c r="C176" s="36"/>
      <c r="D176" s="37"/>
      <c r="E176" s="37"/>
      <c r="F176" s="30"/>
      <c r="G176" s="30"/>
      <c r="H176" s="30"/>
      <c r="I176" s="30"/>
      <c r="J176" s="30"/>
    </row>
    <row r="177" spans="1:10" ht="18" x14ac:dyDescent="0.15">
      <c r="A177" s="30"/>
      <c r="B177" s="51" t="s">
        <v>278</v>
      </c>
      <c r="C177" s="36"/>
      <c r="D177" s="37"/>
      <c r="E177" s="37"/>
      <c r="F177" s="30"/>
      <c r="G177" s="30"/>
      <c r="H177" s="30"/>
      <c r="I177" s="30"/>
      <c r="J177" s="30"/>
    </row>
    <row r="178" spans="1:10" ht="18" x14ac:dyDescent="0.15">
      <c r="A178" s="30"/>
      <c r="B178" s="38"/>
      <c r="C178" s="36"/>
      <c r="D178" s="37"/>
      <c r="E178" s="37"/>
      <c r="F178" s="30"/>
      <c r="G178" s="30"/>
      <c r="H178" s="30"/>
      <c r="I178" s="30"/>
      <c r="J178" s="30"/>
    </row>
    <row r="179" spans="1:10" ht="18" x14ac:dyDescent="0.15">
      <c r="A179" s="30"/>
      <c r="B179" s="38">
        <v>44382</v>
      </c>
      <c r="C179" s="36" t="s">
        <v>4</v>
      </c>
      <c r="D179" s="16">
        <v>9450399</v>
      </c>
      <c r="E179" s="37" t="s">
        <v>594</v>
      </c>
      <c r="F179" s="30"/>
      <c r="G179" s="30"/>
      <c r="H179" s="30"/>
      <c r="I179" s="30"/>
      <c r="J179" s="30"/>
    </row>
    <row r="180" spans="1:10" ht="18" x14ac:dyDescent="0.15">
      <c r="A180" s="30"/>
      <c r="B180" s="38">
        <v>44384</v>
      </c>
      <c r="C180" s="36" t="s">
        <v>3</v>
      </c>
      <c r="D180" s="16">
        <v>9715701</v>
      </c>
      <c r="E180" s="37" t="s">
        <v>595</v>
      </c>
      <c r="F180" s="30"/>
      <c r="G180" s="30"/>
      <c r="H180" s="30"/>
      <c r="I180" s="30"/>
      <c r="J180" s="30"/>
    </row>
    <row r="181" spans="1:10" ht="18" x14ac:dyDescent="0.15">
      <c r="A181" s="30"/>
      <c r="B181" s="38">
        <v>44384</v>
      </c>
      <c r="C181" s="36" t="s">
        <v>4</v>
      </c>
      <c r="D181" s="16">
        <v>9710220</v>
      </c>
      <c r="E181" s="37" t="s">
        <v>596</v>
      </c>
      <c r="F181" s="30"/>
      <c r="G181" s="30"/>
      <c r="H181" s="30"/>
      <c r="I181" s="30"/>
      <c r="J181" s="30"/>
    </row>
    <row r="182" spans="1:10" ht="18" x14ac:dyDescent="0.15">
      <c r="A182" s="30"/>
      <c r="B182" s="38">
        <v>44385</v>
      </c>
      <c r="C182" s="36" t="s">
        <v>4</v>
      </c>
      <c r="D182" s="16">
        <v>9009227</v>
      </c>
      <c r="E182" s="37" t="s">
        <v>597</v>
      </c>
      <c r="F182" s="30"/>
      <c r="G182" s="30"/>
      <c r="H182" s="30"/>
      <c r="I182" s="30"/>
      <c r="J182" s="30"/>
    </row>
    <row r="183" spans="1:10" ht="18" x14ac:dyDescent="0.15">
      <c r="A183" s="30"/>
      <c r="B183" s="38">
        <v>44385</v>
      </c>
      <c r="C183" s="36" t="s">
        <v>128</v>
      </c>
      <c r="D183" s="16">
        <v>9277319</v>
      </c>
      <c r="E183" s="37" t="s">
        <v>598</v>
      </c>
      <c r="F183" s="30"/>
      <c r="G183" s="30"/>
      <c r="H183" s="30"/>
      <c r="I183" s="30"/>
      <c r="J183" s="30"/>
    </row>
    <row r="184" spans="1:10" ht="18" x14ac:dyDescent="0.15">
      <c r="A184" s="30"/>
      <c r="B184" s="38">
        <v>44386</v>
      </c>
      <c r="C184" s="36" t="s">
        <v>57</v>
      </c>
      <c r="D184" s="16">
        <v>9442861</v>
      </c>
      <c r="E184" s="37" t="s">
        <v>599</v>
      </c>
      <c r="F184" s="30"/>
      <c r="G184" s="30"/>
      <c r="H184" s="30"/>
      <c r="I184" s="30"/>
      <c r="J184" s="30"/>
    </row>
    <row r="185" spans="1:10" ht="18" x14ac:dyDescent="0.15">
      <c r="A185" s="30"/>
      <c r="B185" s="38">
        <v>44387</v>
      </c>
      <c r="C185" s="36" t="s">
        <v>3</v>
      </c>
      <c r="D185" s="16">
        <v>9312157</v>
      </c>
      <c r="E185" s="37" t="s">
        <v>603</v>
      </c>
      <c r="F185" s="30"/>
      <c r="G185" s="30"/>
      <c r="H185" s="30"/>
      <c r="I185" s="30"/>
      <c r="J185" s="30"/>
    </row>
    <row r="186" spans="1:10" ht="18" x14ac:dyDescent="0.15">
      <c r="A186" s="30"/>
      <c r="B186" s="38">
        <v>44388</v>
      </c>
      <c r="C186" s="36" t="s">
        <v>57</v>
      </c>
      <c r="D186" s="16">
        <v>9197727</v>
      </c>
      <c r="E186" s="37" t="s">
        <v>600</v>
      </c>
      <c r="F186" s="30"/>
      <c r="G186" s="30"/>
      <c r="H186" s="30"/>
      <c r="I186" s="30"/>
      <c r="J186" s="30"/>
    </row>
    <row r="187" spans="1:10" ht="18" x14ac:dyDescent="0.15">
      <c r="A187" s="30"/>
      <c r="B187" s="38">
        <v>44388</v>
      </c>
      <c r="C187" s="36" t="s">
        <v>3</v>
      </c>
      <c r="D187" s="16">
        <v>9445679</v>
      </c>
      <c r="E187" s="37" t="s">
        <v>601</v>
      </c>
      <c r="F187" s="30"/>
      <c r="G187" s="30"/>
      <c r="H187" s="30"/>
      <c r="I187" s="30"/>
      <c r="J187" s="30"/>
    </row>
    <row r="188" spans="1:10" ht="18" x14ac:dyDescent="0.15">
      <c r="A188" s="30"/>
      <c r="B188" s="38">
        <v>44389</v>
      </c>
      <c r="C188" s="36" t="s">
        <v>7</v>
      </c>
      <c r="D188" s="16">
        <v>9404091</v>
      </c>
      <c r="E188" s="37" t="s">
        <v>602</v>
      </c>
      <c r="F188" s="30"/>
      <c r="G188" s="30"/>
      <c r="H188" s="30"/>
      <c r="I188" s="30"/>
      <c r="J188" s="30"/>
    </row>
    <row r="189" spans="1:10" ht="18" x14ac:dyDescent="0.15">
      <c r="A189" s="30"/>
      <c r="B189" s="38">
        <v>44390</v>
      </c>
      <c r="C189" s="36" t="s">
        <v>4</v>
      </c>
      <c r="D189" s="16">
        <v>9181651</v>
      </c>
      <c r="E189" s="37" t="s">
        <v>604</v>
      </c>
      <c r="F189" s="30"/>
      <c r="G189" s="30"/>
      <c r="H189" s="30"/>
      <c r="I189" s="30"/>
      <c r="J189" s="30"/>
    </row>
    <row r="190" spans="1:10" ht="18" x14ac:dyDescent="0.15">
      <c r="A190" s="30"/>
      <c r="B190" s="38">
        <v>44391</v>
      </c>
      <c r="C190" s="36" t="s">
        <v>3</v>
      </c>
      <c r="D190" s="16">
        <v>9300178</v>
      </c>
      <c r="E190" s="37" t="s">
        <v>605</v>
      </c>
      <c r="F190" s="30"/>
      <c r="G190" s="30"/>
      <c r="H190" s="30"/>
      <c r="I190" s="30"/>
      <c r="J190" s="30"/>
    </row>
    <row r="191" spans="1:10" ht="18" x14ac:dyDescent="0.15">
      <c r="A191" s="30"/>
      <c r="B191" s="38">
        <v>44391</v>
      </c>
      <c r="C191" s="36" t="s">
        <v>4</v>
      </c>
      <c r="D191" s="16">
        <v>9708473</v>
      </c>
      <c r="E191" s="37" t="s">
        <v>606</v>
      </c>
      <c r="F191" s="30"/>
      <c r="G191" s="30"/>
      <c r="H191" s="30"/>
      <c r="I191" s="30"/>
      <c r="J191" s="30"/>
    </row>
    <row r="192" spans="1:10" ht="18" x14ac:dyDescent="0.15">
      <c r="A192" s="30"/>
      <c r="B192" s="38">
        <v>44392</v>
      </c>
      <c r="C192" s="36" t="s">
        <v>4</v>
      </c>
      <c r="D192" s="16">
        <v>9391397</v>
      </c>
      <c r="E192" s="37" t="s">
        <v>607</v>
      </c>
      <c r="F192" s="30"/>
      <c r="G192" s="30"/>
      <c r="H192" s="30"/>
      <c r="I192" s="30"/>
      <c r="J192" s="30"/>
    </row>
    <row r="193" spans="1:10" ht="18" x14ac:dyDescent="0.15">
      <c r="A193" s="30"/>
      <c r="B193" s="38">
        <v>44392</v>
      </c>
      <c r="C193" s="36" t="s">
        <v>4</v>
      </c>
      <c r="D193" s="16">
        <v>9283198</v>
      </c>
      <c r="E193" s="37" t="s">
        <v>608</v>
      </c>
      <c r="F193" s="30"/>
      <c r="G193" s="30"/>
      <c r="H193" s="30"/>
      <c r="I193" s="30"/>
      <c r="J193" s="30"/>
    </row>
    <row r="194" spans="1:10" ht="18" x14ac:dyDescent="0.15">
      <c r="A194" s="30"/>
      <c r="B194" s="38">
        <v>44393</v>
      </c>
      <c r="C194" s="36" t="s">
        <v>4</v>
      </c>
      <c r="D194" s="16">
        <v>9596040</v>
      </c>
      <c r="E194" s="37" t="s">
        <v>609</v>
      </c>
      <c r="F194" s="30"/>
      <c r="G194" s="30"/>
      <c r="H194" s="30"/>
      <c r="I194" s="30"/>
      <c r="J194" s="30"/>
    </row>
    <row r="195" spans="1:10" ht="18" x14ac:dyDescent="0.15">
      <c r="A195" s="30"/>
      <c r="B195" s="38">
        <v>44395</v>
      </c>
      <c r="C195" s="36" t="s">
        <v>4</v>
      </c>
      <c r="D195" s="16">
        <v>9629380</v>
      </c>
      <c r="E195" s="37" t="s">
        <v>610</v>
      </c>
      <c r="F195" s="30"/>
      <c r="G195" s="30"/>
      <c r="H195" s="30"/>
      <c r="I195" s="30"/>
      <c r="J195" s="30"/>
    </row>
    <row r="196" spans="1:10" ht="18" x14ac:dyDescent="0.15">
      <c r="A196" s="30"/>
      <c r="B196" s="38">
        <v>44395</v>
      </c>
      <c r="C196" s="36" t="s">
        <v>4</v>
      </c>
      <c r="D196" s="16">
        <v>9777606</v>
      </c>
      <c r="E196" s="37" t="s">
        <v>611</v>
      </c>
      <c r="F196" s="30"/>
      <c r="G196" s="30"/>
      <c r="H196" s="30"/>
      <c r="I196" s="30"/>
      <c r="J196" s="30"/>
    </row>
    <row r="197" spans="1:10" ht="18" x14ac:dyDescent="0.15">
      <c r="A197" s="30"/>
      <c r="B197" s="38">
        <v>44395</v>
      </c>
      <c r="C197" s="36" t="s">
        <v>37</v>
      </c>
      <c r="D197" s="16">
        <v>9355446</v>
      </c>
      <c r="E197" s="37" t="s">
        <v>88</v>
      </c>
      <c r="F197" s="30"/>
      <c r="G197" s="30"/>
      <c r="H197" s="30"/>
      <c r="I197" s="30"/>
      <c r="J197" s="30"/>
    </row>
    <row r="198" spans="1:10" ht="18" x14ac:dyDescent="0.15">
      <c r="A198" s="30"/>
      <c r="B198" s="38">
        <v>44400</v>
      </c>
      <c r="C198" s="36" t="s">
        <v>57</v>
      </c>
      <c r="D198" s="16">
        <v>9210440</v>
      </c>
      <c r="E198" s="37" t="s">
        <v>612</v>
      </c>
      <c r="F198" s="30"/>
      <c r="G198" s="30"/>
      <c r="H198" s="30"/>
      <c r="I198" s="30"/>
      <c r="J198" s="30"/>
    </row>
    <row r="199" spans="1:10" ht="18" x14ac:dyDescent="0.15">
      <c r="A199" s="30"/>
      <c r="B199" s="38">
        <v>44402</v>
      </c>
      <c r="C199" s="36" t="s">
        <v>4</v>
      </c>
      <c r="D199" s="37">
        <v>9344552</v>
      </c>
      <c r="E199" s="37" t="s">
        <v>614</v>
      </c>
      <c r="F199" s="30"/>
      <c r="G199" s="30"/>
      <c r="H199" s="30"/>
      <c r="I199" s="30"/>
      <c r="J199" s="30"/>
    </row>
    <row r="200" spans="1:10" ht="18" x14ac:dyDescent="0.15">
      <c r="A200" s="30"/>
      <c r="B200" s="38">
        <v>44403</v>
      </c>
      <c r="C200" s="36" t="s">
        <v>57</v>
      </c>
      <c r="D200" s="16">
        <v>9321902</v>
      </c>
      <c r="E200" s="37" t="s">
        <v>613</v>
      </c>
      <c r="F200" s="30"/>
      <c r="G200" s="30"/>
      <c r="H200" s="30"/>
      <c r="I200" s="30"/>
      <c r="J200" s="30"/>
    </row>
    <row r="201" spans="1:10" ht="18" x14ac:dyDescent="0.15">
      <c r="A201" s="30"/>
      <c r="B201" s="38">
        <v>44406</v>
      </c>
      <c r="C201" s="36" t="s">
        <v>4</v>
      </c>
      <c r="D201" s="16">
        <v>9747558</v>
      </c>
      <c r="E201" s="37" t="s">
        <v>615</v>
      </c>
      <c r="F201" s="30"/>
      <c r="G201" s="30"/>
      <c r="H201" s="30"/>
      <c r="I201" s="30"/>
      <c r="J201" s="30"/>
    </row>
    <row r="202" spans="1:10" ht="18" x14ac:dyDescent="0.15">
      <c r="A202" s="30"/>
      <c r="B202" s="38">
        <v>44406</v>
      </c>
      <c r="C202" s="36" t="s">
        <v>4</v>
      </c>
      <c r="D202" s="16">
        <v>9376701</v>
      </c>
      <c r="E202" s="37" t="s">
        <v>618</v>
      </c>
      <c r="F202" s="30"/>
      <c r="G202" s="30"/>
      <c r="H202" s="30"/>
      <c r="I202" s="30"/>
      <c r="J202" s="30"/>
    </row>
    <row r="203" spans="1:10" ht="18" x14ac:dyDescent="0.15">
      <c r="A203" s="30"/>
      <c r="B203" s="38">
        <v>44407</v>
      </c>
      <c r="C203" s="36" t="s">
        <v>3</v>
      </c>
      <c r="D203" s="16">
        <v>9126807</v>
      </c>
      <c r="E203" s="37" t="s">
        <v>616</v>
      </c>
      <c r="F203" s="30"/>
      <c r="G203" s="30"/>
      <c r="H203" s="30"/>
      <c r="I203" s="30"/>
      <c r="J203" s="30"/>
    </row>
    <row r="204" spans="1:10" ht="18" x14ac:dyDescent="0.15">
      <c r="A204" s="30"/>
      <c r="B204" s="38">
        <v>44407</v>
      </c>
      <c r="C204" s="36" t="s">
        <v>3</v>
      </c>
      <c r="D204" s="16">
        <v>9521007</v>
      </c>
      <c r="E204" s="37" t="s">
        <v>617</v>
      </c>
      <c r="F204" s="30"/>
      <c r="G204" s="30"/>
      <c r="H204" s="30"/>
      <c r="I204" s="30"/>
      <c r="J204" s="30"/>
    </row>
    <row r="205" spans="1:10" ht="18" x14ac:dyDescent="0.15">
      <c r="A205" s="30"/>
      <c r="B205" s="38">
        <v>44407</v>
      </c>
      <c r="C205" s="36" t="s">
        <v>3</v>
      </c>
      <c r="D205" s="16">
        <v>9214018</v>
      </c>
      <c r="E205" s="37" t="s">
        <v>619</v>
      </c>
      <c r="F205" s="30"/>
      <c r="G205" s="30"/>
      <c r="H205" s="30"/>
      <c r="I205" s="30"/>
      <c r="J205" s="30"/>
    </row>
    <row r="206" spans="1:10" ht="18" x14ac:dyDescent="0.15">
      <c r="A206" s="30"/>
      <c r="B206" s="38">
        <v>44407</v>
      </c>
      <c r="C206" s="36" t="s">
        <v>4</v>
      </c>
      <c r="D206" s="16">
        <v>9290282</v>
      </c>
      <c r="E206" s="37" t="s">
        <v>620</v>
      </c>
      <c r="F206" s="30"/>
      <c r="G206" s="30"/>
      <c r="H206" s="30"/>
      <c r="I206" s="30"/>
      <c r="J206" s="30"/>
    </row>
    <row r="207" spans="1:10" ht="18" x14ac:dyDescent="0.15">
      <c r="A207" s="30"/>
      <c r="B207" s="38"/>
      <c r="C207" s="36"/>
      <c r="D207" s="37"/>
      <c r="E207" s="37"/>
      <c r="F207" s="30"/>
      <c r="G207" s="30"/>
      <c r="H207" s="30"/>
      <c r="I207" s="30"/>
      <c r="J207" s="30"/>
    </row>
    <row r="208" spans="1:10" ht="18" x14ac:dyDescent="0.15">
      <c r="A208" s="30"/>
      <c r="B208" s="51" t="s">
        <v>297</v>
      </c>
      <c r="C208" s="36"/>
      <c r="D208" s="37"/>
      <c r="E208" s="37"/>
      <c r="F208" s="30"/>
      <c r="G208" s="30"/>
      <c r="H208" s="30"/>
      <c r="I208" s="30"/>
      <c r="J208" s="30"/>
    </row>
    <row r="209" spans="1:10" ht="18" x14ac:dyDescent="0.15">
      <c r="A209" s="30"/>
      <c r="B209" s="38"/>
      <c r="C209" s="36"/>
      <c r="D209" s="37"/>
      <c r="E209" s="37"/>
      <c r="F209" s="30"/>
      <c r="G209" s="30"/>
      <c r="H209" s="30"/>
      <c r="I209" s="30"/>
      <c r="J209" s="30"/>
    </row>
    <row r="210" spans="1:10" ht="18" x14ac:dyDescent="0.15">
      <c r="A210" s="30"/>
      <c r="B210" s="38">
        <v>44409</v>
      </c>
      <c r="C210" s="36" t="s">
        <v>35</v>
      </c>
      <c r="D210" s="16">
        <v>9310525</v>
      </c>
      <c r="E210" s="37" t="s">
        <v>621</v>
      </c>
      <c r="F210" s="30"/>
      <c r="G210" s="30"/>
      <c r="H210" s="30"/>
      <c r="I210" s="30"/>
      <c r="J210" s="30"/>
    </row>
    <row r="211" spans="1:10" ht="18" x14ac:dyDescent="0.15">
      <c r="A211" s="30"/>
      <c r="B211" s="38">
        <v>44409</v>
      </c>
      <c r="C211" s="36" t="s">
        <v>7</v>
      </c>
      <c r="D211" s="16">
        <v>9133111</v>
      </c>
      <c r="E211" s="37" t="s">
        <v>622</v>
      </c>
      <c r="F211" s="30"/>
      <c r="G211" s="30"/>
      <c r="H211" s="30"/>
      <c r="I211" s="30"/>
      <c r="J211" s="30"/>
    </row>
    <row r="212" spans="1:10" ht="18" x14ac:dyDescent="0.15">
      <c r="A212" s="30"/>
      <c r="B212" s="38">
        <v>44410</v>
      </c>
      <c r="C212" s="36" t="s">
        <v>57</v>
      </c>
      <c r="D212" s="16">
        <v>9248540</v>
      </c>
      <c r="E212" s="37" t="s">
        <v>243</v>
      </c>
      <c r="F212" s="30"/>
      <c r="G212" s="30"/>
      <c r="H212" s="30"/>
      <c r="I212" s="30"/>
      <c r="J212" s="30"/>
    </row>
    <row r="213" spans="1:10" ht="18" x14ac:dyDescent="0.15">
      <c r="A213" s="30"/>
      <c r="B213" s="38">
        <v>44412</v>
      </c>
      <c r="C213" s="36" t="s">
        <v>3</v>
      </c>
      <c r="D213" s="16">
        <v>9271884</v>
      </c>
      <c r="E213" s="37" t="s">
        <v>623</v>
      </c>
      <c r="F213" s="30"/>
      <c r="G213" s="30"/>
      <c r="H213" s="30"/>
      <c r="I213" s="30"/>
      <c r="J213" s="30"/>
    </row>
    <row r="214" spans="1:10" ht="18" x14ac:dyDescent="0.15">
      <c r="A214" s="30"/>
      <c r="B214" s="38">
        <v>44417</v>
      </c>
      <c r="C214" s="36" t="s">
        <v>3</v>
      </c>
      <c r="D214" s="16">
        <v>9571399</v>
      </c>
      <c r="E214" s="37" t="s">
        <v>624</v>
      </c>
      <c r="F214" s="30"/>
      <c r="G214" s="30"/>
      <c r="H214" s="30"/>
      <c r="I214" s="30"/>
      <c r="J214" s="30"/>
    </row>
    <row r="215" spans="1:10" ht="18" x14ac:dyDescent="0.15">
      <c r="A215" s="30"/>
      <c r="B215" s="38">
        <v>44418</v>
      </c>
      <c r="C215" s="36" t="s">
        <v>3</v>
      </c>
      <c r="D215" s="16">
        <v>9701243</v>
      </c>
      <c r="E215" s="37" t="s">
        <v>625</v>
      </c>
      <c r="F215" s="30"/>
      <c r="G215" s="30"/>
      <c r="H215" s="30"/>
      <c r="I215" s="30"/>
      <c r="J215" s="30"/>
    </row>
    <row r="216" spans="1:10" ht="18" x14ac:dyDescent="0.15">
      <c r="A216" s="30"/>
      <c r="B216" s="38">
        <v>44420</v>
      </c>
      <c r="C216" s="36" t="s">
        <v>4</v>
      </c>
      <c r="D216" s="16">
        <v>9504059</v>
      </c>
      <c r="E216" s="37" t="s">
        <v>626</v>
      </c>
      <c r="F216" s="30"/>
      <c r="G216" s="30"/>
      <c r="H216" s="30"/>
      <c r="I216" s="30"/>
      <c r="J216" s="30"/>
    </row>
    <row r="217" spans="1:10" ht="18" x14ac:dyDescent="0.15">
      <c r="A217" s="30"/>
      <c r="B217" s="38">
        <v>44420</v>
      </c>
      <c r="C217" s="36" t="s">
        <v>4</v>
      </c>
      <c r="D217" s="16">
        <v>9295397</v>
      </c>
      <c r="E217" s="37" t="s">
        <v>627</v>
      </c>
      <c r="F217" s="30"/>
      <c r="G217" s="30"/>
      <c r="H217" s="30"/>
      <c r="I217" s="30"/>
      <c r="J217" s="30"/>
    </row>
    <row r="218" spans="1:10" ht="18" x14ac:dyDescent="0.15">
      <c r="A218" s="30"/>
      <c r="B218" s="38">
        <v>44421</v>
      </c>
      <c r="C218" s="36" t="s">
        <v>4</v>
      </c>
      <c r="D218" s="16">
        <v>9722651</v>
      </c>
      <c r="E218" s="37" t="s">
        <v>628</v>
      </c>
      <c r="F218" s="30"/>
      <c r="G218" s="30"/>
      <c r="H218" s="30"/>
      <c r="I218" s="30"/>
      <c r="J218" s="30"/>
    </row>
    <row r="219" spans="1:10" ht="18" x14ac:dyDescent="0.15">
      <c r="A219" s="30"/>
      <c r="B219" s="38">
        <v>44422</v>
      </c>
      <c r="C219" s="36" t="s">
        <v>4</v>
      </c>
      <c r="D219" s="16">
        <v>9275062</v>
      </c>
      <c r="E219" s="37" t="s">
        <v>629</v>
      </c>
      <c r="F219" s="30"/>
      <c r="G219" s="30"/>
      <c r="H219" s="30"/>
      <c r="I219" s="30"/>
      <c r="J219" s="30"/>
    </row>
    <row r="220" spans="1:10" ht="18" x14ac:dyDescent="0.15">
      <c r="A220" s="30"/>
      <c r="B220" s="38">
        <v>44423</v>
      </c>
      <c r="C220" s="36" t="s">
        <v>3</v>
      </c>
      <c r="D220" s="16" t="s">
        <v>802</v>
      </c>
      <c r="E220" s="37" t="s">
        <v>630</v>
      </c>
      <c r="F220" s="30"/>
      <c r="G220" s="30"/>
      <c r="H220" s="30"/>
      <c r="I220" s="30"/>
      <c r="J220" s="30"/>
    </row>
    <row r="221" spans="1:10" ht="18" x14ac:dyDescent="0.15">
      <c r="A221" s="30"/>
      <c r="B221" s="38">
        <v>44426</v>
      </c>
      <c r="C221" s="36" t="s">
        <v>3</v>
      </c>
      <c r="D221" s="16">
        <v>9456331</v>
      </c>
      <c r="E221" s="37" t="s">
        <v>631</v>
      </c>
      <c r="F221" s="30"/>
      <c r="G221" s="30"/>
      <c r="H221" s="30"/>
      <c r="I221" s="30"/>
      <c r="J221" s="30"/>
    </row>
    <row r="222" spans="1:10" ht="18" x14ac:dyDescent="0.15">
      <c r="A222" s="30"/>
      <c r="B222" s="38">
        <v>44426</v>
      </c>
      <c r="C222" s="36" t="s">
        <v>3</v>
      </c>
      <c r="D222" s="16">
        <v>9635391</v>
      </c>
      <c r="E222" s="37" t="s">
        <v>632</v>
      </c>
      <c r="F222" s="30"/>
      <c r="G222" s="30"/>
      <c r="H222" s="30"/>
      <c r="I222" s="30"/>
      <c r="J222" s="30"/>
    </row>
    <row r="223" spans="1:10" ht="18" x14ac:dyDescent="0.15">
      <c r="A223" s="30"/>
      <c r="B223" s="38">
        <v>44427</v>
      </c>
      <c r="C223" s="36" t="s">
        <v>23</v>
      </c>
      <c r="D223" s="16">
        <v>9267170</v>
      </c>
      <c r="E223" s="37" t="s">
        <v>634</v>
      </c>
      <c r="F223" s="30"/>
      <c r="G223" s="30"/>
      <c r="H223" s="30"/>
      <c r="I223" s="30"/>
      <c r="J223" s="30"/>
    </row>
    <row r="224" spans="1:10" ht="18" x14ac:dyDescent="0.15">
      <c r="A224" s="30"/>
      <c r="B224" s="38">
        <v>44428</v>
      </c>
      <c r="C224" s="36" t="s">
        <v>4</v>
      </c>
      <c r="D224" s="16">
        <v>9702091</v>
      </c>
      <c r="E224" s="37" t="s">
        <v>633</v>
      </c>
      <c r="F224" s="30"/>
      <c r="G224" s="30"/>
      <c r="H224" s="30"/>
      <c r="I224" s="30"/>
      <c r="J224" s="30"/>
    </row>
    <row r="225" spans="1:10" ht="18" x14ac:dyDescent="0.15">
      <c r="A225" s="30"/>
      <c r="B225" s="38">
        <v>44428</v>
      </c>
      <c r="C225" s="36" t="s">
        <v>3</v>
      </c>
      <c r="D225" s="16">
        <v>9507075</v>
      </c>
      <c r="E225" s="37" t="s">
        <v>635</v>
      </c>
      <c r="F225" s="30"/>
      <c r="G225" s="30"/>
      <c r="H225" s="30"/>
      <c r="I225" s="30"/>
      <c r="J225" s="30"/>
    </row>
    <row r="226" spans="1:10" ht="18" x14ac:dyDescent="0.15">
      <c r="A226" s="30"/>
      <c r="B226" s="38">
        <v>44428</v>
      </c>
      <c r="C226" s="36" t="s">
        <v>57</v>
      </c>
      <c r="D226" s="16">
        <v>9398254</v>
      </c>
      <c r="E226" s="37" t="s">
        <v>180</v>
      </c>
      <c r="F226" s="30"/>
      <c r="G226" s="30"/>
      <c r="H226" s="30"/>
      <c r="I226" s="30"/>
      <c r="J226" s="30"/>
    </row>
    <row r="227" spans="1:10" ht="18" x14ac:dyDescent="0.15">
      <c r="A227" s="30"/>
      <c r="B227" s="38">
        <v>44429</v>
      </c>
      <c r="C227" s="36" t="s">
        <v>4</v>
      </c>
      <c r="D227" s="16">
        <v>9551101</v>
      </c>
      <c r="E227" s="37" t="s">
        <v>636</v>
      </c>
      <c r="F227" s="30"/>
      <c r="G227" s="30"/>
      <c r="H227" s="30"/>
      <c r="I227" s="30"/>
      <c r="J227" s="30"/>
    </row>
    <row r="228" spans="1:10" ht="18" x14ac:dyDescent="0.15">
      <c r="A228" s="30"/>
      <c r="B228" s="38">
        <v>44438</v>
      </c>
      <c r="C228" s="36" t="s">
        <v>4</v>
      </c>
      <c r="D228" s="16">
        <v>9275048</v>
      </c>
      <c r="E228" s="37" t="s">
        <v>637</v>
      </c>
      <c r="F228" s="30"/>
      <c r="G228" s="30"/>
      <c r="H228" s="30"/>
      <c r="I228" s="30"/>
      <c r="J228" s="30"/>
    </row>
    <row r="229" spans="1:10" ht="18" x14ac:dyDescent="0.15">
      <c r="A229" s="30"/>
      <c r="B229" s="38"/>
      <c r="C229" s="36"/>
      <c r="D229" s="37"/>
      <c r="E229" s="37"/>
      <c r="F229" s="30"/>
      <c r="G229" s="30"/>
      <c r="H229" s="30"/>
      <c r="I229" s="30"/>
      <c r="J229" s="30"/>
    </row>
    <row r="230" spans="1:10" ht="18" x14ac:dyDescent="0.15">
      <c r="A230" s="30"/>
      <c r="B230" s="51" t="s">
        <v>67</v>
      </c>
      <c r="C230" s="36"/>
      <c r="D230" s="37"/>
      <c r="E230" s="37"/>
      <c r="F230" s="30"/>
      <c r="G230" s="30"/>
      <c r="H230" s="30"/>
      <c r="I230" s="30"/>
      <c r="J230" s="30"/>
    </row>
    <row r="231" spans="1:10" ht="18" x14ac:dyDescent="0.15">
      <c r="A231" s="30"/>
      <c r="B231" s="38"/>
      <c r="C231" s="36"/>
      <c r="D231" s="37"/>
      <c r="E231" s="37"/>
      <c r="F231" s="30"/>
      <c r="G231" s="30"/>
      <c r="H231" s="30"/>
      <c r="I231" s="30"/>
      <c r="J231" s="30"/>
    </row>
    <row r="232" spans="1:10" ht="18" x14ac:dyDescent="0.15">
      <c r="A232" s="30"/>
      <c r="B232" s="38"/>
      <c r="C232" s="36"/>
      <c r="D232" s="37"/>
      <c r="E232" s="37"/>
      <c r="F232" s="30"/>
      <c r="G232" s="30"/>
      <c r="H232" s="30"/>
      <c r="I232" s="30"/>
      <c r="J232" s="30"/>
    </row>
    <row r="233" spans="1:10" ht="18" x14ac:dyDescent="0.15">
      <c r="A233" s="30"/>
      <c r="B233" s="38">
        <v>44444</v>
      </c>
      <c r="C233" s="36" t="s">
        <v>3</v>
      </c>
      <c r="D233" s="16">
        <v>9427330</v>
      </c>
      <c r="E233" s="29" t="s">
        <v>638</v>
      </c>
      <c r="F233" s="30"/>
      <c r="G233" s="30"/>
      <c r="H233" s="30"/>
      <c r="I233" s="30"/>
      <c r="J233" s="30"/>
    </row>
    <row r="234" spans="1:10" ht="18" x14ac:dyDescent="0.15">
      <c r="A234" s="30"/>
      <c r="B234" s="38">
        <v>44446</v>
      </c>
      <c r="C234" s="36" t="s">
        <v>3</v>
      </c>
      <c r="D234" s="16">
        <v>9038907</v>
      </c>
      <c r="E234" s="37" t="s">
        <v>639</v>
      </c>
      <c r="F234" s="30"/>
      <c r="G234" s="30"/>
      <c r="H234" s="30"/>
      <c r="I234" s="30"/>
      <c r="J234" s="30"/>
    </row>
    <row r="235" spans="1:10" ht="18" x14ac:dyDescent="0.15">
      <c r="A235" s="30"/>
      <c r="B235" s="38">
        <v>44447</v>
      </c>
      <c r="C235" s="36" t="s">
        <v>3</v>
      </c>
      <c r="D235" s="16">
        <v>9433303</v>
      </c>
      <c r="E235" s="37" t="s">
        <v>640</v>
      </c>
      <c r="F235" s="30"/>
      <c r="G235" s="30"/>
      <c r="H235" s="30"/>
      <c r="I235" s="30"/>
      <c r="J235" s="30"/>
    </row>
    <row r="236" spans="1:10" ht="18" x14ac:dyDescent="0.15">
      <c r="A236" s="30"/>
      <c r="B236" s="38">
        <v>44448</v>
      </c>
      <c r="C236" s="36" t="s">
        <v>3</v>
      </c>
      <c r="D236" s="16">
        <v>9856798</v>
      </c>
      <c r="E236" s="37" t="s">
        <v>641</v>
      </c>
      <c r="F236" s="30"/>
      <c r="G236" s="30"/>
      <c r="H236" s="30"/>
      <c r="I236" s="30"/>
      <c r="J236" s="30"/>
    </row>
    <row r="237" spans="1:10" ht="18" x14ac:dyDescent="0.15">
      <c r="A237" s="30"/>
      <c r="B237" s="38">
        <v>44448</v>
      </c>
      <c r="C237" s="36" t="s">
        <v>4</v>
      </c>
      <c r="D237" s="16">
        <v>9389411</v>
      </c>
      <c r="E237" s="37" t="s">
        <v>642</v>
      </c>
      <c r="F237" s="30"/>
      <c r="G237" s="30"/>
      <c r="H237" s="30"/>
      <c r="I237" s="30"/>
      <c r="J237" s="30"/>
    </row>
    <row r="238" spans="1:10" ht="18" x14ac:dyDescent="0.15">
      <c r="A238" s="30"/>
      <c r="B238" s="38">
        <v>44448</v>
      </c>
      <c r="C238" s="36" t="s">
        <v>4</v>
      </c>
      <c r="D238" s="16">
        <v>9412531</v>
      </c>
      <c r="E238" s="37" t="s">
        <v>643</v>
      </c>
      <c r="F238" s="30"/>
      <c r="G238" s="30"/>
      <c r="H238" s="30"/>
      <c r="I238" s="30"/>
      <c r="J238" s="30"/>
    </row>
    <row r="239" spans="1:10" ht="18" x14ac:dyDescent="0.15">
      <c r="A239" s="30"/>
      <c r="B239" s="38">
        <v>44448</v>
      </c>
      <c r="C239" s="36" t="s">
        <v>4</v>
      </c>
      <c r="D239" s="16">
        <v>9214018</v>
      </c>
      <c r="E239" s="37" t="s">
        <v>644</v>
      </c>
      <c r="F239" s="30"/>
      <c r="G239" s="30"/>
      <c r="H239" s="30"/>
      <c r="I239" s="30"/>
      <c r="J239" s="30"/>
    </row>
    <row r="240" spans="1:10" ht="18" x14ac:dyDescent="0.15">
      <c r="A240" s="30"/>
      <c r="B240" s="38">
        <v>44449</v>
      </c>
      <c r="C240" s="36" t="s">
        <v>4</v>
      </c>
      <c r="D240" s="16">
        <v>9195688</v>
      </c>
      <c r="E240" s="37" t="s">
        <v>645</v>
      </c>
      <c r="F240" s="30"/>
      <c r="G240" s="30"/>
      <c r="H240" s="30"/>
      <c r="I240" s="30"/>
      <c r="J240" s="30"/>
    </row>
    <row r="241" spans="1:10" ht="18" x14ac:dyDescent="0.15">
      <c r="A241" s="30"/>
      <c r="B241" s="38">
        <v>44451</v>
      </c>
      <c r="C241" s="36" t="s">
        <v>35</v>
      </c>
      <c r="D241" s="16">
        <v>9683087</v>
      </c>
      <c r="E241" s="37" t="s">
        <v>646</v>
      </c>
      <c r="F241" s="30"/>
      <c r="G241" s="30"/>
      <c r="H241" s="30"/>
      <c r="I241" s="30"/>
      <c r="J241" s="30"/>
    </row>
    <row r="242" spans="1:10" ht="18" x14ac:dyDescent="0.15">
      <c r="A242" s="30"/>
      <c r="B242" s="38">
        <v>44454</v>
      </c>
      <c r="C242" s="36" t="s">
        <v>4</v>
      </c>
      <c r="D242" s="16">
        <v>9828211</v>
      </c>
      <c r="E242" s="37" t="s">
        <v>647</v>
      </c>
      <c r="F242" s="30"/>
      <c r="G242" s="30"/>
      <c r="H242" s="30"/>
      <c r="I242" s="30"/>
      <c r="J242" s="30"/>
    </row>
    <row r="243" spans="1:10" ht="18" x14ac:dyDescent="0.15">
      <c r="A243" s="30"/>
      <c r="B243" s="38">
        <v>44455</v>
      </c>
      <c r="C243" s="36" t="s">
        <v>40</v>
      </c>
      <c r="D243" s="16">
        <v>9391828</v>
      </c>
      <c r="E243" s="37" t="s">
        <v>648</v>
      </c>
      <c r="F243" s="30"/>
      <c r="G243" s="30"/>
      <c r="H243" s="30"/>
      <c r="I243" s="30"/>
      <c r="J243" s="30"/>
    </row>
    <row r="244" spans="1:10" ht="18" x14ac:dyDescent="0.15">
      <c r="A244" s="30"/>
      <c r="B244" s="38">
        <v>44456</v>
      </c>
      <c r="C244" s="36" t="s">
        <v>7</v>
      </c>
      <c r="D244" s="16">
        <v>9359208</v>
      </c>
      <c r="E244" s="37" t="s">
        <v>651</v>
      </c>
      <c r="F244" s="30"/>
      <c r="G244" s="30"/>
      <c r="H244" s="30"/>
      <c r="I244" s="30"/>
      <c r="J244" s="30"/>
    </row>
    <row r="245" spans="1:10" ht="18" x14ac:dyDescent="0.15">
      <c r="A245" s="30"/>
      <c r="B245" s="38">
        <v>44457</v>
      </c>
      <c r="C245" s="36" t="s">
        <v>4</v>
      </c>
      <c r="D245" s="16">
        <v>9521758</v>
      </c>
      <c r="E245" s="37" t="s">
        <v>649</v>
      </c>
      <c r="F245" s="30"/>
      <c r="G245" s="30"/>
      <c r="H245" s="30"/>
      <c r="I245" s="30"/>
      <c r="J245" s="30"/>
    </row>
    <row r="246" spans="1:10" ht="18" x14ac:dyDescent="0.15">
      <c r="A246" s="30"/>
      <c r="B246" s="38">
        <v>44457</v>
      </c>
      <c r="C246" s="36" t="s">
        <v>3</v>
      </c>
      <c r="D246" s="16">
        <v>9846122</v>
      </c>
      <c r="E246" s="37" t="s">
        <v>650</v>
      </c>
      <c r="F246" s="30"/>
      <c r="G246" s="30"/>
      <c r="H246" s="30"/>
      <c r="I246" s="30"/>
      <c r="J246" s="30"/>
    </row>
    <row r="247" spans="1:10" ht="18" x14ac:dyDescent="0.15">
      <c r="A247" s="30"/>
      <c r="B247" s="38">
        <v>44460</v>
      </c>
      <c r="C247" s="36" t="s">
        <v>57</v>
      </c>
      <c r="D247" s="16">
        <v>9846122</v>
      </c>
      <c r="E247" s="37" t="s">
        <v>652</v>
      </c>
      <c r="F247" s="30"/>
      <c r="G247" s="30"/>
      <c r="H247" s="30"/>
      <c r="I247" s="30"/>
      <c r="J247" s="30"/>
    </row>
    <row r="248" spans="1:10" ht="18" x14ac:dyDescent="0.15">
      <c r="A248" s="30"/>
      <c r="B248" s="38">
        <v>44460</v>
      </c>
      <c r="C248" s="36" t="s">
        <v>4</v>
      </c>
      <c r="D248" s="16">
        <v>9809851</v>
      </c>
      <c r="E248" s="37" t="s">
        <v>653</v>
      </c>
      <c r="F248" s="30"/>
      <c r="G248" s="30"/>
      <c r="H248" s="30"/>
      <c r="I248" s="30"/>
      <c r="J248" s="30"/>
    </row>
    <row r="249" spans="1:10" ht="18" x14ac:dyDescent="0.15">
      <c r="A249" s="30"/>
      <c r="B249" s="38">
        <v>44460</v>
      </c>
      <c r="C249" s="36" t="s">
        <v>511</v>
      </c>
      <c r="D249" s="16">
        <v>9856189</v>
      </c>
      <c r="E249" s="37" t="s">
        <v>369</v>
      </c>
      <c r="F249" s="30"/>
      <c r="G249" s="30"/>
      <c r="H249" s="30"/>
      <c r="I249" s="30"/>
      <c r="J249" s="30"/>
    </row>
    <row r="250" spans="1:10" ht="18" x14ac:dyDescent="0.15">
      <c r="A250" s="30"/>
      <c r="B250" s="38">
        <v>44461</v>
      </c>
      <c r="C250" s="36" t="s">
        <v>4</v>
      </c>
      <c r="D250" s="16">
        <v>9289087</v>
      </c>
      <c r="E250" s="37" t="s">
        <v>654</v>
      </c>
      <c r="F250" s="30"/>
      <c r="G250" s="30"/>
      <c r="H250" s="30"/>
      <c r="I250" s="30"/>
      <c r="J250" s="30"/>
    </row>
    <row r="251" spans="1:10" ht="18" x14ac:dyDescent="0.15">
      <c r="A251" s="30"/>
      <c r="B251" s="38">
        <v>44463</v>
      </c>
      <c r="C251" s="36" t="s">
        <v>4</v>
      </c>
      <c r="D251" s="16">
        <v>9372470</v>
      </c>
      <c r="E251" s="37" t="s">
        <v>655</v>
      </c>
      <c r="F251" s="30"/>
      <c r="G251" s="30"/>
      <c r="H251" s="30"/>
      <c r="I251" s="30"/>
      <c r="J251" s="30"/>
    </row>
    <row r="252" spans="1:10" ht="18" x14ac:dyDescent="0.15">
      <c r="A252" s="30"/>
      <c r="B252" s="38">
        <v>44465</v>
      </c>
      <c r="C252" s="36" t="s">
        <v>35</v>
      </c>
      <c r="D252" s="16">
        <v>9282625</v>
      </c>
      <c r="E252" s="37" t="s">
        <v>658</v>
      </c>
      <c r="F252" s="30"/>
      <c r="G252" s="30"/>
      <c r="H252" s="30"/>
      <c r="I252" s="30"/>
      <c r="J252" s="30"/>
    </row>
    <row r="253" spans="1:10" ht="18" x14ac:dyDescent="0.15">
      <c r="A253" s="30"/>
      <c r="B253" s="38">
        <v>44465</v>
      </c>
      <c r="C253" s="36" t="s">
        <v>4</v>
      </c>
      <c r="D253" s="16">
        <v>9461398</v>
      </c>
      <c r="E253" s="37" t="s">
        <v>656</v>
      </c>
      <c r="F253" s="30"/>
      <c r="G253" s="30"/>
      <c r="H253" s="30"/>
      <c r="I253" s="30"/>
      <c r="J253" s="30"/>
    </row>
    <row r="254" spans="1:10" ht="18" x14ac:dyDescent="0.15">
      <c r="A254" s="30"/>
      <c r="B254" s="38">
        <v>44467</v>
      </c>
      <c r="C254" s="36" t="s">
        <v>3</v>
      </c>
      <c r="D254" s="16">
        <v>9434498</v>
      </c>
      <c r="E254" s="37" t="s">
        <v>657</v>
      </c>
      <c r="F254" s="30"/>
      <c r="G254" s="30"/>
      <c r="H254" s="30"/>
      <c r="I254" s="30"/>
      <c r="J254" s="30"/>
    </row>
    <row r="255" spans="1:10" ht="18" x14ac:dyDescent="0.15">
      <c r="A255" s="30"/>
      <c r="B255" s="38"/>
      <c r="C255" s="36"/>
      <c r="D255" s="37"/>
      <c r="E255" s="37"/>
      <c r="F255" s="30"/>
      <c r="G255" s="30"/>
      <c r="H255" s="30"/>
      <c r="I255" s="30"/>
      <c r="J255" s="30"/>
    </row>
    <row r="256" spans="1:10" ht="18" x14ac:dyDescent="0.15">
      <c r="A256" s="30"/>
      <c r="B256" s="51" t="s">
        <v>43</v>
      </c>
      <c r="C256" s="36"/>
      <c r="D256" s="37"/>
      <c r="E256" s="37"/>
      <c r="F256" s="30"/>
      <c r="G256" s="30"/>
      <c r="H256" s="30"/>
      <c r="I256" s="30"/>
      <c r="J256" s="30"/>
    </row>
    <row r="257" spans="1:10" ht="18" x14ac:dyDescent="0.15">
      <c r="A257" s="30"/>
      <c r="B257" s="38"/>
      <c r="C257" s="36"/>
      <c r="D257" s="37"/>
      <c r="E257" s="37"/>
      <c r="F257" s="30"/>
      <c r="G257" s="30"/>
      <c r="H257" s="30"/>
      <c r="I257" s="30"/>
      <c r="J257" s="30"/>
    </row>
    <row r="258" spans="1:10" ht="18" x14ac:dyDescent="0.15">
      <c r="B258" s="38">
        <v>44470</v>
      </c>
      <c r="C258" s="36" t="s">
        <v>3</v>
      </c>
      <c r="D258" s="52">
        <v>9707625</v>
      </c>
      <c r="E258" s="37" t="s">
        <v>659</v>
      </c>
      <c r="I258" s="30"/>
      <c r="J258" s="30"/>
    </row>
    <row r="259" spans="1:10" ht="18" x14ac:dyDescent="0.15">
      <c r="B259" s="38">
        <v>44470</v>
      </c>
      <c r="C259" s="36" t="s">
        <v>4</v>
      </c>
      <c r="D259" s="16">
        <v>9832688</v>
      </c>
      <c r="E259" s="37" t="s">
        <v>683</v>
      </c>
      <c r="I259" s="30"/>
      <c r="J259" s="30"/>
    </row>
    <row r="260" spans="1:10" ht="17" x14ac:dyDescent="0.15">
      <c r="B260" s="38">
        <v>44470</v>
      </c>
      <c r="C260" s="36" t="s">
        <v>3</v>
      </c>
      <c r="D260" s="16">
        <v>9073892</v>
      </c>
      <c r="E260" s="37" t="s">
        <v>663</v>
      </c>
    </row>
    <row r="261" spans="1:10" ht="17" x14ac:dyDescent="0.15">
      <c r="B261" s="38">
        <v>44470</v>
      </c>
      <c r="C261" s="36" t="s">
        <v>660</v>
      </c>
      <c r="D261" s="52">
        <v>9572070</v>
      </c>
      <c r="E261" s="37" t="s">
        <v>661</v>
      </c>
    </row>
    <row r="262" spans="1:10" ht="17" x14ac:dyDescent="0.15">
      <c r="B262" s="38">
        <v>44471</v>
      </c>
      <c r="C262" s="36" t="s">
        <v>218</v>
      </c>
      <c r="D262" s="52">
        <v>9355771</v>
      </c>
      <c r="E262" s="37" t="s">
        <v>662</v>
      </c>
    </row>
    <row r="263" spans="1:10" ht="17" x14ac:dyDescent="0.15">
      <c r="B263" s="38">
        <v>44472</v>
      </c>
      <c r="C263" s="36" t="s">
        <v>57</v>
      </c>
      <c r="D263" s="16">
        <v>9712632</v>
      </c>
      <c r="E263" s="37" t="s">
        <v>664</v>
      </c>
    </row>
    <row r="264" spans="1:10" ht="17" x14ac:dyDescent="0.15">
      <c r="B264" s="38">
        <v>44473</v>
      </c>
      <c r="C264" s="36" t="s">
        <v>218</v>
      </c>
      <c r="D264" s="16">
        <v>7823982</v>
      </c>
      <c r="E264" s="37" t="s">
        <v>665</v>
      </c>
    </row>
    <row r="265" spans="1:10" ht="17" x14ac:dyDescent="0.15">
      <c r="B265" s="38">
        <v>44476</v>
      </c>
      <c r="C265" s="36" t="s">
        <v>57</v>
      </c>
      <c r="D265" s="16">
        <v>9321433</v>
      </c>
      <c r="E265" s="37" t="s">
        <v>673</v>
      </c>
    </row>
    <row r="266" spans="1:10" ht="17" x14ac:dyDescent="0.15">
      <c r="B266" s="38">
        <v>44478</v>
      </c>
      <c r="C266" s="36" t="s">
        <v>3</v>
      </c>
      <c r="D266" s="16">
        <v>9473755</v>
      </c>
      <c r="E266" s="37" t="s">
        <v>666</v>
      </c>
    </row>
    <row r="267" spans="1:10" ht="17" x14ac:dyDescent="0.15">
      <c r="B267" s="38">
        <v>44479</v>
      </c>
      <c r="C267" s="36" t="s">
        <v>4</v>
      </c>
      <c r="D267" s="16">
        <v>9707003</v>
      </c>
      <c r="E267" s="37" t="s">
        <v>667</v>
      </c>
    </row>
    <row r="268" spans="1:10" ht="17" x14ac:dyDescent="0.15">
      <c r="B268" s="38">
        <v>44481</v>
      </c>
      <c r="C268" s="36" t="s">
        <v>3</v>
      </c>
      <c r="D268" s="16">
        <v>9463877</v>
      </c>
      <c r="E268" s="37" t="s">
        <v>668</v>
      </c>
    </row>
    <row r="269" spans="1:10" ht="17" x14ac:dyDescent="0.15">
      <c r="B269" s="38">
        <v>44482</v>
      </c>
      <c r="C269" s="36" t="s">
        <v>660</v>
      </c>
      <c r="D269" s="53">
        <v>9572070</v>
      </c>
      <c r="E269" s="37" t="s">
        <v>661</v>
      </c>
    </row>
    <row r="270" spans="1:10" ht="17" x14ac:dyDescent="0.15">
      <c r="B270" s="38">
        <v>44483</v>
      </c>
      <c r="C270" s="36" t="s">
        <v>23</v>
      </c>
      <c r="D270" s="16">
        <v>9349215</v>
      </c>
      <c r="E270" s="37" t="s">
        <v>669</v>
      </c>
    </row>
    <row r="271" spans="1:10" ht="17" x14ac:dyDescent="0.15">
      <c r="B271" s="38">
        <v>44483</v>
      </c>
      <c r="C271" s="36" t="s">
        <v>4</v>
      </c>
      <c r="D271" s="16">
        <v>9680712</v>
      </c>
      <c r="E271" s="37" t="s">
        <v>670</v>
      </c>
    </row>
    <row r="272" spans="1:10" ht="17" x14ac:dyDescent="0.15">
      <c r="B272" s="38">
        <v>44483</v>
      </c>
      <c r="C272" s="36" t="s">
        <v>3</v>
      </c>
      <c r="D272" s="16">
        <v>9513646</v>
      </c>
      <c r="E272" s="37" t="s">
        <v>671</v>
      </c>
    </row>
    <row r="273" spans="2:5" ht="17" x14ac:dyDescent="0.15">
      <c r="B273" s="38">
        <v>44485</v>
      </c>
      <c r="C273" s="36" t="s">
        <v>4</v>
      </c>
      <c r="D273" s="16">
        <v>9440576</v>
      </c>
      <c r="E273" s="37" t="s">
        <v>672</v>
      </c>
    </row>
    <row r="274" spans="2:5" ht="17" x14ac:dyDescent="0.15">
      <c r="B274" s="38">
        <v>44487</v>
      </c>
      <c r="C274" s="36" t="s">
        <v>3</v>
      </c>
      <c r="D274" s="16">
        <v>9238399</v>
      </c>
      <c r="E274" s="37" t="s">
        <v>674</v>
      </c>
    </row>
    <row r="275" spans="2:5" ht="17" x14ac:dyDescent="0.15">
      <c r="B275" s="38">
        <v>44489</v>
      </c>
      <c r="C275" s="36" t="s">
        <v>4</v>
      </c>
      <c r="D275" s="16">
        <v>9247766</v>
      </c>
      <c r="E275" s="37" t="s">
        <v>675</v>
      </c>
    </row>
    <row r="276" spans="2:5" ht="17" x14ac:dyDescent="0.15">
      <c r="B276" s="38">
        <v>44490</v>
      </c>
      <c r="C276" s="36" t="s">
        <v>4</v>
      </c>
      <c r="D276" s="16">
        <v>9158604</v>
      </c>
      <c r="E276" s="37" t="s">
        <v>676</v>
      </c>
    </row>
    <row r="277" spans="2:5" ht="17" x14ac:dyDescent="0.15">
      <c r="B277" s="38">
        <v>44493</v>
      </c>
      <c r="C277" s="36" t="s">
        <v>4</v>
      </c>
      <c r="D277" s="16">
        <v>9474395</v>
      </c>
      <c r="E277" s="37" t="s">
        <v>677</v>
      </c>
    </row>
    <row r="278" spans="2:5" ht="17" x14ac:dyDescent="0.15">
      <c r="B278" s="38">
        <v>44494</v>
      </c>
      <c r="C278" s="36" t="s">
        <v>37</v>
      </c>
      <c r="D278" s="16">
        <v>9125669</v>
      </c>
      <c r="E278" s="37" t="s">
        <v>678</v>
      </c>
    </row>
    <row r="279" spans="2:5" ht="17" x14ac:dyDescent="0.15">
      <c r="B279" s="38">
        <v>44495</v>
      </c>
      <c r="C279" s="36" t="s">
        <v>57</v>
      </c>
      <c r="D279" s="16">
        <v>9409326</v>
      </c>
      <c r="E279" s="37" t="s">
        <v>679</v>
      </c>
    </row>
    <row r="280" spans="2:5" ht="17" x14ac:dyDescent="0.15">
      <c r="B280" s="38">
        <v>44495</v>
      </c>
      <c r="C280" s="36" t="s">
        <v>4</v>
      </c>
      <c r="D280" s="16">
        <v>9588354</v>
      </c>
      <c r="E280" s="37" t="s">
        <v>680</v>
      </c>
    </row>
    <row r="281" spans="2:5" ht="17" x14ac:dyDescent="0.15">
      <c r="B281" s="38">
        <v>44496</v>
      </c>
      <c r="C281" s="36" t="s">
        <v>3</v>
      </c>
      <c r="D281" s="16">
        <v>9313632</v>
      </c>
      <c r="E281" s="37" t="s">
        <v>681</v>
      </c>
    </row>
    <row r="282" spans="2:5" ht="17" x14ac:dyDescent="0.15">
      <c r="B282" s="38">
        <v>44497</v>
      </c>
      <c r="C282" s="36" t="s">
        <v>3</v>
      </c>
      <c r="D282" s="16">
        <v>9855850</v>
      </c>
      <c r="E282" s="37" t="s">
        <v>682</v>
      </c>
    </row>
    <row r="283" spans="2:5" ht="16" x14ac:dyDescent="0.15">
      <c r="B283" s="38"/>
      <c r="C283" s="36"/>
      <c r="D283" s="53"/>
      <c r="E283" s="37"/>
    </row>
    <row r="284" spans="2:5" ht="17" x14ac:dyDescent="0.15">
      <c r="B284" s="51" t="s">
        <v>81</v>
      </c>
      <c r="C284" s="36"/>
      <c r="D284" s="53"/>
      <c r="E284" s="37"/>
    </row>
    <row r="285" spans="2:5" ht="16" x14ac:dyDescent="0.15">
      <c r="B285" s="38"/>
      <c r="C285" s="36"/>
      <c r="D285" s="53"/>
      <c r="E285" s="37"/>
    </row>
    <row r="286" spans="2:5" ht="17" x14ac:dyDescent="0.15">
      <c r="B286" s="38">
        <v>44501</v>
      </c>
      <c r="C286" s="36" t="s">
        <v>4</v>
      </c>
      <c r="D286" s="16">
        <v>9211482</v>
      </c>
      <c r="E286" s="37" t="s">
        <v>684</v>
      </c>
    </row>
    <row r="287" spans="2:5" ht="17" x14ac:dyDescent="0.15">
      <c r="B287" s="38">
        <v>44503</v>
      </c>
      <c r="C287" s="36" t="s">
        <v>3</v>
      </c>
      <c r="D287" s="16">
        <v>9391127</v>
      </c>
      <c r="E287" s="37" t="s">
        <v>685</v>
      </c>
    </row>
    <row r="288" spans="2:5" ht="17" x14ac:dyDescent="0.15">
      <c r="B288" s="38">
        <v>44503</v>
      </c>
      <c r="C288" s="36" t="s">
        <v>700</v>
      </c>
      <c r="D288" s="16">
        <v>1002720</v>
      </c>
      <c r="E288" s="37" t="s">
        <v>687</v>
      </c>
    </row>
    <row r="289" spans="2:5" ht="17" x14ac:dyDescent="0.15">
      <c r="B289" s="38">
        <v>44504</v>
      </c>
      <c r="C289" s="36" t="s">
        <v>3</v>
      </c>
      <c r="D289" s="16">
        <v>9287900</v>
      </c>
      <c r="E289" s="37" t="s">
        <v>686</v>
      </c>
    </row>
    <row r="290" spans="2:5" ht="17" x14ac:dyDescent="0.15">
      <c r="B290" s="38">
        <v>44507</v>
      </c>
      <c r="C290" s="36" t="s">
        <v>3</v>
      </c>
      <c r="D290" s="16">
        <v>9407512</v>
      </c>
      <c r="E290" s="37" t="s">
        <v>688</v>
      </c>
    </row>
    <row r="291" spans="2:5" ht="17" x14ac:dyDescent="0.15">
      <c r="B291" s="38">
        <v>44509</v>
      </c>
      <c r="C291" s="36" t="s">
        <v>4</v>
      </c>
      <c r="D291" s="16">
        <v>9123817</v>
      </c>
      <c r="E291" s="37" t="s">
        <v>689</v>
      </c>
    </row>
    <row r="292" spans="2:5" ht="17" x14ac:dyDescent="0.15">
      <c r="B292" s="38">
        <v>44509</v>
      </c>
      <c r="C292" s="36" t="s">
        <v>4</v>
      </c>
      <c r="D292" s="16">
        <v>9198630</v>
      </c>
      <c r="E292" s="37" t="s">
        <v>690</v>
      </c>
    </row>
    <row r="293" spans="2:5" ht="17" x14ac:dyDescent="0.15">
      <c r="B293" s="38">
        <v>44510</v>
      </c>
      <c r="C293" s="36" t="s">
        <v>4</v>
      </c>
      <c r="D293" s="16">
        <v>9401946</v>
      </c>
      <c r="E293" s="37" t="s">
        <v>691</v>
      </c>
    </row>
    <row r="294" spans="2:5" ht="17" x14ac:dyDescent="0.15">
      <c r="B294" s="38">
        <v>44514</v>
      </c>
      <c r="C294" s="36" t="s">
        <v>701</v>
      </c>
      <c r="D294" s="16">
        <v>9434151</v>
      </c>
      <c r="E294" s="37" t="s">
        <v>692</v>
      </c>
    </row>
    <row r="295" spans="2:5" ht="17" x14ac:dyDescent="0.15">
      <c r="B295" s="38">
        <v>44516</v>
      </c>
      <c r="C295" s="36" t="s">
        <v>4</v>
      </c>
      <c r="D295" s="16">
        <v>9256482</v>
      </c>
      <c r="E295" s="37" t="s">
        <v>693</v>
      </c>
    </row>
    <row r="296" spans="2:5" ht="17" x14ac:dyDescent="0.15">
      <c r="B296" s="38">
        <v>44519</v>
      </c>
      <c r="C296" s="36" t="s">
        <v>3</v>
      </c>
      <c r="D296" s="16">
        <v>9199256</v>
      </c>
      <c r="E296" s="37" t="s">
        <v>694</v>
      </c>
    </row>
    <row r="297" spans="2:5" ht="17" x14ac:dyDescent="0.15">
      <c r="B297" s="38">
        <v>44519</v>
      </c>
      <c r="C297" s="36" t="s">
        <v>57</v>
      </c>
      <c r="D297" s="16">
        <v>8822612</v>
      </c>
      <c r="E297" s="37" t="s">
        <v>695</v>
      </c>
    </row>
    <row r="298" spans="2:5" ht="17" x14ac:dyDescent="0.15">
      <c r="B298" s="38">
        <v>44522</v>
      </c>
      <c r="C298" s="36" t="s">
        <v>3</v>
      </c>
      <c r="D298" s="16">
        <v>9910105</v>
      </c>
      <c r="E298" s="37" t="s">
        <v>696</v>
      </c>
    </row>
    <row r="299" spans="2:5" ht="17" x14ac:dyDescent="0.15">
      <c r="B299" s="38">
        <v>44522</v>
      </c>
      <c r="C299" s="36" t="s">
        <v>40</v>
      </c>
      <c r="D299" s="16">
        <v>9671486</v>
      </c>
      <c r="E299" s="37" t="s">
        <v>697</v>
      </c>
    </row>
    <row r="300" spans="2:5" ht="17" x14ac:dyDescent="0.15">
      <c r="B300" s="38">
        <v>44528</v>
      </c>
      <c r="C300" s="36" t="s">
        <v>57</v>
      </c>
      <c r="D300" s="16">
        <v>9731652</v>
      </c>
      <c r="E300" s="37" t="s">
        <v>698</v>
      </c>
    </row>
    <row r="301" spans="2:5" ht="17" x14ac:dyDescent="0.15">
      <c r="B301" s="38">
        <v>44530</v>
      </c>
      <c r="C301" s="36" t="s">
        <v>701</v>
      </c>
      <c r="D301" s="16">
        <v>9307102</v>
      </c>
      <c r="E301" s="37" t="s">
        <v>699</v>
      </c>
    </row>
    <row r="302" spans="2:5" ht="17" x14ac:dyDescent="0.15">
      <c r="B302" s="38"/>
      <c r="C302" s="36"/>
      <c r="D302" s="37" t="s">
        <v>802</v>
      </c>
      <c r="E302" s="37"/>
    </row>
    <row r="303" spans="2:5" ht="17" x14ac:dyDescent="0.15">
      <c r="B303" s="51" t="s">
        <v>96</v>
      </c>
      <c r="C303" s="36"/>
      <c r="D303" s="37"/>
      <c r="E303" s="37"/>
    </row>
    <row r="304" spans="2:5" ht="16" x14ac:dyDescent="0.15">
      <c r="B304" s="38"/>
      <c r="C304" s="36"/>
      <c r="D304" s="37"/>
      <c r="E304" s="37"/>
    </row>
    <row r="305" spans="2:5" ht="17" x14ac:dyDescent="0.15">
      <c r="B305" s="38">
        <v>44532</v>
      </c>
      <c r="C305" s="36" t="s">
        <v>4</v>
      </c>
      <c r="D305" s="16">
        <v>97226687</v>
      </c>
      <c r="E305" s="37" t="s">
        <v>702</v>
      </c>
    </row>
    <row r="306" spans="2:5" ht="17" x14ac:dyDescent="0.15">
      <c r="B306" s="38">
        <v>44540</v>
      </c>
      <c r="C306" s="36" t="s">
        <v>4</v>
      </c>
      <c r="D306" s="16">
        <v>9234343</v>
      </c>
      <c r="E306" s="37" t="s">
        <v>703</v>
      </c>
    </row>
    <row r="307" spans="2:5" ht="17" x14ac:dyDescent="0.15">
      <c r="B307" s="38">
        <v>44542</v>
      </c>
      <c r="C307" s="36" t="s">
        <v>3</v>
      </c>
      <c r="D307" s="16">
        <v>9199139</v>
      </c>
      <c r="E307" s="37" t="s">
        <v>704</v>
      </c>
    </row>
    <row r="308" spans="2:5" ht="17" x14ac:dyDescent="0.15">
      <c r="B308" s="38">
        <v>44542</v>
      </c>
      <c r="C308" s="36" t="s">
        <v>3</v>
      </c>
      <c r="D308" s="16">
        <v>9687148</v>
      </c>
      <c r="E308" s="37" t="s">
        <v>705</v>
      </c>
    </row>
    <row r="309" spans="2:5" ht="17" x14ac:dyDescent="0.15">
      <c r="B309" s="38">
        <v>44542</v>
      </c>
      <c r="C309" s="36" t="s">
        <v>3</v>
      </c>
      <c r="D309" s="16">
        <v>9199139</v>
      </c>
      <c r="E309" s="37" t="s">
        <v>704</v>
      </c>
    </row>
    <row r="310" spans="2:5" ht="17" x14ac:dyDescent="0.15">
      <c r="B310" s="38">
        <v>44544</v>
      </c>
      <c r="C310" s="36" t="s">
        <v>4</v>
      </c>
      <c r="D310" s="37">
        <v>9399739</v>
      </c>
      <c r="E310" s="37" t="s">
        <v>706</v>
      </c>
    </row>
    <row r="311" spans="2:5" ht="17" x14ac:dyDescent="0.15">
      <c r="B311" s="38">
        <v>44550</v>
      </c>
      <c r="C311" s="36" t="s">
        <v>4</v>
      </c>
      <c r="D311" s="16">
        <v>9514755</v>
      </c>
      <c r="E311" s="37" t="s">
        <v>707</v>
      </c>
    </row>
    <row r="312" spans="2:5" ht="17" x14ac:dyDescent="0.15">
      <c r="B312" s="38">
        <v>44551</v>
      </c>
      <c r="C312" s="36" t="s">
        <v>4</v>
      </c>
      <c r="D312" s="16">
        <v>9221827</v>
      </c>
      <c r="E312" s="37" t="s">
        <v>708</v>
      </c>
    </row>
    <row r="313" spans="2:5" ht="17" x14ac:dyDescent="0.15">
      <c r="B313" s="38">
        <v>44551</v>
      </c>
      <c r="C313" s="36" t="s">
        <v>4</v>
      </c>
      <c r="D313" s="16">
        <v>9848479</v>
      </c>
      <c r="E313" s="37" t="s">
        <v>709</v>
      </c>
    </row>
    <row r="314" spans="2:5" ht="17" x14ac:dyDescent="0.15">
      <c r="B314" s="38">
        <v>44553</v>
      </c>
      <c r="C314" s="36" t="s">
        <v>4</v>
      </c>
      <c r="D314" s="16">
        <v>9858682</v>
      </c>
      <c r="E314" s="37" t="s">
        <v>710</v>
      </c>
    </row>
    <row r="315" spans="2:5" ht="17" x14ac:dyDescent="0.15">
      <c r="B315" s="38">
        <v>44556</v>
      </c>
      <c r="C315" s="36" t="s">
        <v>57</v>
      </c>
      <c r="D315" s="16">
        <v>9887786</v>
      </c>
      <c r="E315" s="37" t="s">
        <v>711</v>
      </c>
    </row>
    <row r="316" spans="2:5" ht="17" x14ac:dyDescent="0.15">
      <c r="B316" s="38">
        <v>44557</v>
      </c>
      <c r="C316" s="36" t="s">
        <v>4</v>
      </c>
      <c r="D316" s="16">
        <v>9253856</v>
      </c>
      <c r="E316" s="37" t="s">
        <v>712</v>
      </c>
    </row>
    <row r="317" spans="2:5" ht="17" x14ac:dyDescent="0.15">
      <c r="B317" s="38">
        <v>44558</v>
      </c>
      <c r="C317" s="36" t="s">
        <v>4</v>
      </c>
      <c r="D317" s="16">
        <v>9723253</v>
      </c>
      <c r="E317" s="37" t="s">
        <v>713</v>
      </c>
    </row>
    <row r="318" spans="2:5" ht="17" x14ac:dyDescent="0.15">
      <c r="B318" s="38">
        <v>44924</v>
      </c>
      <c r="C318" s="36" t="s">
        <v>3</v>
      </c>
      <c r="D318" s="16">
        <v>9430325</v>
      </c>
      <c r="E318" s="37" t="s">
        <v>714</v>
      </c>
    </row>
    <row r="319" spans="2:5" ht="16" x14ac:dyDescent="0.15">
      <c r="B319" s="38"/>
      <c r="C319" s="36"/>
      <c r="D319" s="37"/>
      <c r="E319" s="37"/>
    </row>
    <row r="320" spans="2:5" ht="16" x14ac:dyDescent="0.15">
      <c r="B320" s="38"/>
      <c r="C320" s="36"/>
      <c r="D320" s="37">
        <v>9430325</v>
      </c>
      <c r="E320" s="37"/>
    </row>
    <row r="321" spans="2:5" ht="16" x14ac:dyDescent="0.15">
      <c r="B321" s="38"/>
      <c r="C321" s="36"/>
      <c r="D321" s="37"/>
      <c r="E321" s="37"/>
    </row>
    <row r="322" spans="2:5" ht="16" x14ac:dyDescent="0.15">
      <c r="B322" s="38"/>
      <c r="C322" s="36"/>
      <c r="D322" s="37"/>
      <c r="E322" s="37"/>
    </row>
    <row r="323" spans="2:5" ht="16" x14ac:dyDescent="0.15">
      <c r="B323" s="38"/>
      <c r="C323" s="36"/>
      <c r="D323" s="37"/>
      <c r="E323" s="37"/>
    </row>
    <row r="324" spans="2:5" ht="16" x14ac:dyDescent="0.15">
      <c r="B324" s="38"/>
      <c r="C324" s="36"/>
      <c r="D324" s="37"/>
      <c r="E324" s="37"/>
    </row>
    <row r="325" spans="2:5" ht="16" x14ac:dyDescent="0.15">
      <c r="B325" s="38"/>
      <c r="C325" s="36"/>
      <c r="D325" s="37"/>
      <c r="E325" s="37"/>
    </row>
    <row r="326" spans="2:5" ht="16" x14ac:dyDescent="0.15">
      <c r="B326" s="38"/>
      <c r="C326" s="36"/>
      <c r="D326" s="37"/>
      <c r="E326" s="37"/>
    </row>
    <row r="327" spans="2:5" ht="16" x14ac:dyDescent="0.15">
      <c r="B327" s="38"/>
      <c r="C327" s="36"/>
      <c r="D327" s="37"/>
      <c r="E327" s="37"/>
    </row>
    <row r="328" spans="2:5" ht="16" x14ac:dyDescent="0.15">
      <c r="B328" s="38"/>
      <c r="C328" s="36"/>
      <c r="D328" s="37"/>
      <c r="E328" s="37"/>
    </row>
    <row r="329" spans="2:5" ht="16" x14ac:dyDescent="0.15">
      <c r="B329" s="38"/>
      <c r="C329" s="36"/>
      <c r="D329" s="37"/>
      <c r="E329" s="37"/>
    </row>
    <row r="330" spans="2:5" ht="16" x14ac:dyDescent="0.15">
      <c r="B330" s="38"/>
      <c r="C330" s="36"/>
      <c r="D330" s="37"/>
      <c r="E330" s="37"/>
    </row>
    <row r="331" spans="2:5" ht="16" x14ac:dyDescent="0.15">
      <c r="B331" s="38"/>
      <c r="C331" s="36"/>
      <c r="D331" s="37"/>
      <c r="E331" s="37"/>
    </row>
    <row r="332" spans="2:5" ht="16" x14ac:dyDescent="0.15">
      <c r="B332" s="38"/>
      <c r="C332" s="36"/>
      <c r="D332" s="37"/>
      <c r="E332" s="37"/>
    </row>
    <row r="333" spans="2:5" ht="16" x14ac:dyDescent="0.15">
      <c r="B333" s="38"/>
      <c r="C333" s="36"/>
      <c r="D333" s="37"/>
      <c r="E333" s="37"/>
    </row>
    <row r="334" spans="2:5" ht="16" x14ac:dyDescent="0.15">
      <c r="B334" s="38"/>
      <c r="C334" s="36"/>
      <c r="D334" s="37"/>
      <c r="E334" s="37"/>
    </row>
    <row r="335" spans="2:5" ht="16" x14ac:dyDescent="0.15">
      <c r="B335" s="38"/>
      <c r="C335" s="36"/>
      <c r="D335" s="37"/>
      <c r="E335" s="37"/>
    </row>
    <row r="336" spans="2:5" ht="16" x14ac:dyDescent="0.15">
      <c r="B336" s="38"/>
      <c r="C336" s="36"/>
      <c r="D336" s="37"/>
      <c r="E336" s="37"/>
    </row>
    <row r="337" spans="2:5" ht="16" x14ac:dyDescent="0.15">
      <c r="B337" s="38"/>
      <c r="C337" s="36"/>
      <c r="D337" s="37"/>
      <c r="E337" s="37"/>
    </row>
    <row r="338" spans="2:5" ht="16" x14ac:dyDescent="0.15">
      <c r="B338" s="38"/>
      <c r="C338" s="36"/>
      <c r="D338" s="37"/>
      <c r="E338" s="37"/>
    </row>
  </sheetData>
  <sheetProtection selectLockedCells="1" selectUnlockedCells="1"/>
  <conditionalFormatting sqref="D6:D320">
    <cfRule type="duplicateValues" dxfId="23" priority="1"/>
  </conditionalFormatting>
  <conditionalFormatting sqref="E1:E159 E161:E232 E234:E612">
    <cfRule type="duplicateValues" dxfId="22" priority="7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8584-1DA0-6847-B3BA-81B767552009}">
  <dimension ref="A1:J352"/>
  <sheetViews>
    <sheetView topLeftCell="A201" workbookViewId="0">
      <selection activeCell="G35" sqref="G35"/>
    </sheetView>
  </sheetViews>
  <sheetFormatPr baseColWidth="10" defaultColWidth="10.6640625" defaultRowHeight="14" x14ac:dyDescent="0.15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 x14ac:dyDescent="0.15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 x14ac:dyDescent="0.15">
      <c r="A4" s="10"/>
      <c r="B4" s="51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 x14ac:dyDescent="0.15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 x14ac:dyDescent="0.15">
      <c r="A6" s="54"/>
      <c r="B6" s="38">
        <v>44562</v>
      </c>
      <c r="C6" t="s">
        <v>218</v>
      </c>
      <c r="D6" s="16">
        <v>9510307</v>
      </c>
      <c r="E6" s="11" t="s">
        <v>715</v>
      </c>
      <c r="F6" s="30"/>
      <c r="G6" s="30"/>
      <c r="H6" s="30"/>
      <c r="I6" s="30"/>
      <c r="J6" s="30"/>
    </row>
    <row r="7" spans="1:10" ht="18" x14ac:dyDescent="0.15">
      <c r="A7" s="30"/>
      <c r="B7" s="38">
        <v>44563</v>
      </c>
      <c r="C7" s="36" t="s">
        <v>3</v>
      </c>
      <c r="D7" s="16">
        <v>9434462</v>
      </c>
      <c r="E7" s="37" t="s">
        <v>716</v>
      </c>
      <c r="F7" s="30"/>
      <c r="G7" s="30"/>
      <c r="H7" s="30"/>
      <c r="I7" s="30"/>
      <c r="J7" s="30"/>
    </row>
    <row r="8" spans="1:10" ht="18" x14ac:dyDescent="0.15">
      <c r="A8" s="30"/>
      <c r="B8" s="38">
        <v>44565</v>
      </c>
      <c r="C8" s="36" t="s">
        <v>57</v>
      </c>
      <c r="D8" s="16">
        <v>9270452</v>
      </c>
      <c r="E8" s="37" t="s">
        <v>717</v>
      </c>
      <c r="F8" s="30"/>
      <c r="G8" s="30"/>
      <c r="H8" s="30"/>
      <c r="I8" s="30"/>
      <c r="J8" s="30"/>
    </row>
    <row r="9" spans="1:10" ht="18" x14ac:dyDescent="0.15">
      <c r="A9" s="30"/>
      <c r="B9" s="38">
        <v>44566</v>
      </c>
      <c r="C9" s="36" t="s">
        <v>701</v>
      </c>
      <c r="D9" s="16">
        <v>9326976</v>
      </c>
      <c r="E9" s="37" t="s">
        <v>718</v>
      </c>
      <c r="F9" s="30"/>
      <c r="G9" s="30"/>
      <c r="H9" s="30"/>
      <c r="I9" s="30"/>
      <c r="J9" s="30"/>
    </row>
    <row r="10" spans="1:10" ht="18" x14ac:dyDescent="0.15">
      <c r="A10" s="30"/>
      <c r="B10" s="38">
        <v>44567</v>
      </c>
      <c r="C10" s="36" t="s">
        <v>3</v>
      </c>
      <c r="D10" s="16">
        <v>9283899</v>
      </c>
      <c r="E10" s="37" t="s">
        <v>719</v>
      </c>
      <c r="F10" s="30"/>
      <c r="G10" s="30"/>
      <c r="H10" s="30"/>
      <c r="I10" s="12" t="s">
        <v>2</v>
      </c>
      <c r="J10" s="13" t="s">
        <v>38</v>
      </c>
    </row>
    <row r="11" spans="1:10" ht="18" x14ac:dyDescent="0.15">
      <c r="A11" s="30"/>
      <c r="B11" s="38">
        <v>44568</v>
      </c>
      <c r="C11" s="36" t="s">
        <v>3</v>
      </c>
      <c r="D11" s="16">
        <v>8806058</v>
      </c>
      <c r="E11" s="37" t="s">
        <v>720</v>
      </c>
      <c r="F11" s="30"/>
      <c r="G11" s="30"/>
      <c r="H11" s="30"/>
      <c r="I11" s="12"/>
      <c r="J11" s="13"/>
    </row>
    <row r="12" spans="1:10" ht="18" x14ac:dyDescent="0.15">
      <c r="A12" s="30"/>
      <c r="B12" s="38">
        <v>44569</v>
      </c>
      <c r="C12" s="36" t="s">
        <v>4</v>
      </c>
      <c r="D12" s="16">
        <v>8806058</v>
      </c>
      <c r="E12" s="37" t="s">
        <v>299</v>
      </c>
      <c r="F12" s="30"/>
      <c r="G12" s="30"/>
      <c r="H12" s="30"/>
      <c r="I12" t="s">
        <v>3</v>
      </c>
      <c r="J12" s="4">
        <f>COUNTIF(C6:C1050,"LVPL")</f>
        <v>48</v>
      </c>
    </row>
    <row r="13" spans="1:10" ht="18" x14ac:dyDescent="0.15">
      <c r="A13" s="30"/>
      <c r="B13" s="38">
        <v>44569</v>
      </c>
      <c r="C13" s="36" t="s">
        <v>4</v>
      </c>
      <c r="D13" s="16">
        <v>9349552</v>
      </c>
      <c r="E13" s="37" t="s">
        <v>721</v>
      </c>
      <c r="F13" s="30"/>
      <c r="G13" s="30"/>
      <c r="H13" s="30"/>
      <c r="I13" t="s">
        <v>4</v>
      </c>
      <c r="J13" s="4">
        <f>COUNTIF(C6:C1050,"LNDN")</f>
        <v>73</v>
      </c>
    </row>
    <row r="14" spans="1:10" ht="18" x14ac:dyDescent="0.15">
      <c r="A14" s="30"/>
      <c r="B14" s="38">
        <v>44572</v>
      </c>
      <c r="C14" s="36" t="s">
        <v>4</v>
      </c>
      <c r="D14" s="16">
        <v>9708813</v>
      </c>
      <c r="E14" s="37" t="s">
        <v>722</v>
      </c>
      <c r="F14" s="30"/>
      <c r="G14" s="30"/>
      <c r="H14" s="30"/>
      <c r="I14" s="11" t="s">
        <v>8</v>
      </c>
      <c r="J14" s="4">
        <f>COUNTIF(C6:C1050,"SEWL")</f>
        <v>0</v>
      </c>
    </row>
    <row r="15" spans="1:10" ht="18" x14ac:dyDescent="0.15">
      <c r="A15" s="30"/>
      <c r="B15" s="38">
        <v>44581</v>
      </c>
      <c r="C15" s="36" t="s">
        <v>3</v>
      </c>
      <c r="D15" s="16">
        <v>9038397</v>
      </c>
      <c r="E15" s="37" t="s">
        <v>723</v>
      </c>
      <c r="F15" s="30"/>
      <c r="G15" s="30"/>
      <c r="H15" s="30"/>
      <c r="I15" t="s">
        <v>7</v>
      </c>
      <c r="J15" s="4">
        <f>COUNTIF(C6:C1050,"FRTH")</f>
        <v>5</v>
      </c>
    </row>
    <row r="16" spans="1:10" ht="18" x14ac:dyDescent="0.15">
      <c r="A16" s="30"/>
      <c r="B16" s="38">
        <v>44582</v>
      </c>
      <c r="C16" s="36" t="s">
        <v>35</v>
      </c>
      <c r="D16" s="16">
        <v>9267015</v>
      </c>
      <c r="E16" s="37" t="s">
        <v>724</v>
      </c>
      <c r="F16" s="30"/>
      <c r="G16" s="30"/>
      <c r="H16" s="30"/>
      <c r="I16" t="s">
        <v>23</v>
      </c>
      <c r="J16" s="4">
        <f>COUNTIF(C6:C1050,"BFST")</f>
        <v>2</v>
      </c>
    </row>
    <row r="17" spans="1:10" ht="18" x14ac:dyDescent="0.15">
      <c r="A17" s="30"/>
      <c r="B17" s="38">
        <v>44583</v>
      </c>
      <c r="C17" s="36" t="s">
        <v>3</v>
      </c>
      <c r="D17" s="16">
        <v>9594432</v>
      </c>
      <c r="E17" s="37" t="s">
        <v>725</v>
      </c>
      <c r="F17" s="30"/>
      <c r="G17" s="30"/>
      <c r="H17" s="30"/>
      <c r="I17" t="s">
        <v>32</v>
      </c>
      <c r="J17" s="4">
        <f>COUNTIF(C6:C1050,"PLYM")</f>
        <v>5</v>
      </c>
    </row>
    <row r="18" spans="1:10" ht="18" x14ac:dyDescent="0.15">
      <c r="A18" s="30"/>
      <c r="B18" s="38">
        <v>44583</v>
      </c>
      <c r="C18" s="36" t="s">
        <v>128</v>
      </c>
      <c r="D18" s="16">
        <v>9116814</v>
      </c>
      <c r="E18" s="37" t="s">
        <v>726</v>
      </c>
      <c r="F18" s="30"/>
      <c r="G18" s="30"/>
      <c r="H18" s="30"/>
      <c r="I18" t="s">
        <v>33</v>
      </c>
      <c r="J18" s="4">
        <f>COUNTIF(C6:C1050,"TEGN")</f>
        <v>0</v>
      </c>
    </row>
    <row r="19" spans="1:10" ht="18" x14ac:dyDescent="0.15">
      <c r="A19" s="30"/>
      <c r="B19" s="38">
        <v>44585</v>
      </c>
      <c r="C19" s="36" t="s">
        <v>40</v>
      </c>
      <c r="D19" s="16">
        <v>9129263</v>
      </c>
      <c r="E19" s="37" t="s">
        <v>727</v>
      </c>
      <c r="F19" s="30"/>
      <c r="G19" s="30"/>
      <c r="H19" s="30"/>
      <c r="I19" t="s">
        <v>34</v>
      </c>
      <c r="J19" s="4">
        <f>COUNTIF(C6:C1050,"FWEY")</f>
        <v>0</v>
      </c>
    </row>
    <row r="20" spans="1:10" ht="18" x14ac:dyDescent="0.15">
      <c r="A20" s="30"/>
      <c r="B20" s="38">
        <v>44586</v>
      </c>
      <c r="C20" s="36" t="s">
        <v>3</v>
      </c>
      <c r="D20" s="16">
        <v>9697291</v>
      </c>
      <c r="E20" s="37" t="s">
        <v>728</v>
      </c>
      <c r="F20" s="30"/>
      <c r="G20" s="30"/>
      <c r="H20" s="30"/>
      <c r="I20" t="s">
        <v>35</v>
      </c>
      <c r="J20" s="4">
        <f>COUNTIF(C6:C1050,"MHVN")</f>
        <v>13</v>
      </c>
    </row>
    <row r="21" spans="1:10" ht="18" x14ac:dyDescent="0.15">
      <c r="A21" s="30"/>
      <c r="B21" s="38">
        <v>44589</v>
      </c>
      <c r="C21" s="36" t="s">
        <v>4</v>
      </c>
      <c r="D21" s="16">
        <v>9362956</v>
      </c>
      <c r="E21" s="37" t="s">
        <v>729</v>
      </c>
      <c r="F21" s="30"/>
      <c r="G21" s="30"/>
      <c r="H21" s="30"/>
      <c r="I21" t="s">
        <v>36</v>
      </c>
      <c r="J21" s="4">
        <f>COUNTIF(C6:C1050,"TYNE")</f>
        <v>28</v>
      </c>
    </row>
    <row r="22" spans="1:10" ht="18" x14ac:dyDescent="0.15">
      <c r="A22" s="30"/>
      <c r="B22" s="38">
        <v>44590</v>
      </c>
      <c r="C22" s="36" t="s">
        <v>35</v>
      </c>
      <c r="D22" s="16">
        <v>9624928</v>
      </c>
      <c r="E22" s="37" t="s">
        <v>730</v>
      </c>
      <c r="F22" s="30"/>
      <c r="G22" s="30"/>
      <c r="H22" s="30"/>
      <c r="I22" t="s">
        <v>37</v>
      </c>
      <c r="J22" s="4">
        <f>COUNTIF(C6:C1050,"TEES")</f>
        <v>3</v>
      </c>
    </row>
    <row r="23" spans="1:10" ht="18" x14ac:dyDescent="0.15">
      <c r="A23" s="30"/>
      <c r="B23" s="38"/>
      <c r="C23" s="36"/>
      <c r="D23" s="16"/>
      <c r="E23" s="37"/>
      <c r="F23" s="30"/>
      <c r="G23" s="30"/>
      <c r="H23" s="30"/>
      <c r="I23" t="s">
        <v>39</v>
      </c>
      <c r="J23" s="4">
        <f>COUNTIF(C6:C1050,"FALM")</f>
        <v>4</v>
      </c>
    </row>
    <row r="24" spans="1:10" ht="18" x14ac:dyDescent="0.15">
      <c r="A24" s="30"/>
      <c r="B24" s="51" t="s">
        <v>143</v>
      </c>
      <c r="C24" s="36"/>
      <c r="D24" s="16"/>
      <c r="E24" s="37"/>
      <c r="F24" s="30"/>
      <c r="G24" s="30"/>
      <c r="H24" s="30"/>
      <c r="I24" t="s">
        <v>40</v>
      </c>
      <c r="J24" s="4">
        <f>COUNTIF(C6:C1050,"MDWY")</f>
        <v>6</v>
      </c>
    </row>
    <row r="25" spans="1:10" ht="18" x14ac:dyDescent="0.15">
      <c r="A25" s="30"/>
      <c r="B25" s="38"/>
      <c r="C25" s="36"/>
      <c r="D25" s="16"/>
      <c r="E25" s="37"/>
      <c r="F25" s="30"/>
      <c r="G25" s="30"/>
      <c r="H25" s="30"/>
      <c r="I25" t="s">
        <v>57</v>
      </c>
      <c r="J25" s="4">
        <f>COUNTIF(C2:C1049,"SOTN")</f>
        <v>24</v>
      </c>
    </row>
    <row r="26" spans="1:10" ht="18" x14ac:dyDescent="0.15">
      <c r="A26" s="30"/>
      <c r="B26" s="38">
        <v>44595</v>
      </c>
      <c r="C26" s="36" t="s">
        <v>39</v>
      </c>
      <c r="D26" s="16">
        <v>9236949</v>
      </c>
      <c r="E26" s="37" t="s">
        <v>731</v>
      </c>
      <c r="F26" s="30"/>
      <c r="G26" s="30"/>
      <c r="H26" s="30"/>
      <c r="I26" t="s">
        <v>91</v>
      </c>
      <c r="J26" s="4">
        <f>COUNTIF(C6:C1037,"JRSY")</f>
        <v>0</v>
      </c>
    </row>
    <row r="27" spans="1:10" ht="18" x14ac:dyDescent="0.15">
      <c r="A27" s="30"/>
      <c r="B27" s="38">
        <v>44599</v>
      </c>
      <c r="C27" s="36" t="s">
        <v>128</v>
      </c>
      <c r="D27" s="16">
        <v>9317808</v>
      </c>
      <c r="E27" s="37" t="s">
        <v>733</v>
      </c>
      <c r="F27" s="30"/>
      <c r="G27" s="30"/>
      <c r="H27" s="30"/>
      <c r="I27" t="s">
        <v>93</v>
      </c>
      <c r="J27" s="4">
        <f>COUNTIF(C6:C1037,"SVOE")</f>
        <v>1</v>
      </c>
    </row>
    <row r="28" spans="1:10" ht="18" x14ac:dyDescent="0.15">
      <c r="A28" s="30"/>
      <c r="B28" s="38">
        <v>44599</v>
      </c>
      <c r="C28" s="36" t="s">
        <v>4</v>
      </c>
      <c r="D28" s="16">
        <v>9426336</v>
      </c>
      <c r="E28" s="37" t="s">
        <v>734</v>
      </c>
      <c r="F28" s="30"/>
      <c r="G28" s="30"/>
      <c r="H28" s="30"/>
      <c r="I28" t="s">
        <v>109</v>
      </c>
      <c r="J28" s="4">
        <f>COUNTIF(C6:C1034,"HARC")</f>
        <v>0</v>
      </c>
    </row>
    <row r="29" spans="1:10" ht="18" x14ac:dyDescent="0.15">
      <c r="A29" s="30"/>
      <c r="B29" s="38">
        <v>44601</v>
      </c>
      <c r="C29" s="36" t="s">
        <v>4</v>
      </c>
      <c r="D29" s="16">
        <v>9704611</v>
      </c>
      <c r="E29" s="37" t="s">
        <v>735</v>
      </c>
      <c r="F29" s="30"/>
      <c r="G29" s="30"/>
      <c r="H29" s="30"/>
      <c r="I29" t="s">
        <v>128</v>
      </c>
      <c r="J29" s="4">
        <f>COUNTIF(C6:C1033,"HUMB")</f>
        <v>8</v>
      </c>
    </row>
    <row r="30" spans="1:10" ht="18" x14ac:dyDescent="0.15">
      <c r="A30" s="30"/>
      <c r="B30" s="38">
        <v>44604</v>
      </c>
      <c r="C30" s="36" t="s">
        <v>3</v>
      </c>
      <c r="D30" s="16">
        <v>9060649</v>
      </c>
      <c r="E30" s="37" t="s">
        <v>434</v>
      </c>
      <c r="F30" s="30"/>
      <c r="G30" s="30"/>
      <c r="H30" s="30"/>
      <c r="I30" t="s">
        <v>149</v>
      </c>
      <c r="J30" s="4">
        <f>COUNTIF(C6:C1033,"LWCK")</f>
        <v>1</v>
      </c>
    </row>
    <row r="31" spans="1:10" ht="18" x14ac:dyDescent="0.15">
      <c r="A31" s="30"/>
      <c r="B31" s="38">
        <v>44605</v>
      </c>
      <c r="C31" s="36" t="s">
        <v>3</v>
      </c>
      <c r="D31" s="16">
        <v>9195688</v>
      </c>
      <c r="E31" s="37" t="s">
        <v>645</v>
      </c>
      <c r="F31" s="30"/>
      <c r="G31" s="30"/>
      <c r="H31" s="30"/>
      <c r="I31" t="s">
        <v>163</v>
      </c>
      <c r="J31" s="4">
        <f>COUNTIF(C6:C1032,"SHRM")</f>
        <v>0</v>
      </c>
    </row>
    <row r="32" spans="1:10" ht="18" x14ac:dyDescent="0.15">
      <c r="A32" s="30"/>
      <c r="B32" s="56">
        <v>44607</v>
      </c>
      <c r="C32" s="36" t="s">
        <v>4</v>
      </c>
      <c r="D32" s="16">
        <v>9309277</v>
      </c>
      <c r="E32" s="37" t="s">
        <v>736</v>
      </c>
      <c r="F32" s="30"/>
      <c r="G32" s="30"/>
      <c r="H32" s="30"/>
      <c r="I32" t="s">
        <v>218</v>
      </c>
      <c r="J32" s="4">
        <f>COUNTIF(C6:C1032,"ABDN")</f>
        <v>6</v>
      </c>
    </row>
    <row r="33" spans="1:10" ht="18" x14ac:dyDescent="0.15">
      <c r="A33" s="30"/>
      <c r="B33" s="38">
        <v>44612</v>
      </c>
      <c r="C33" s="36" t="s">
        <v>4</v>
      </c>
      <c r="D33" s="16">
        <v>98880855</v>
      </c>
      <c r="E33" s="37" t="s">
        <v>737</v>
      </c>
      <c r="F33" s="30"/>
      <c r="G33" s="30"/>
      <c r="H33" s="30"/>
      <c r="I33" t="s">
        <v>253</v>
      </c>
      <c r="J33" s="4">
        <f>COUNTIF(C6:C1032,"UNKNOWN")</f>
        <v>0</v>
      </c>
    </row>
    <row r="34" spans="1:10" ht="18" x14ac:dyDescent="0.15">
      <c r="A34" s="30"/>
      <c r="B34" s="38">
        <v>44613</v>
      </c>
      <c r="C34" s="36" t="s">
        <v>57</v>
      </c>
      <c r="D34" s="16">
        <v>9311854</v>
      </c>
      <c r="E34" s="37" t="s">
        <v>738</v>
      </c>
      <c r="F34" s="30"/>
      <c r="G34" s="30"/>
      <c r="H34" s="30"/>
      <c r="I34" t="s">
        <v>511</v>
      </c>
      <c r="J34" s="4">
        <f>COUNTIF(C9:C1035,"PSTH")</f>
        <v>0</v>
      </c>
    </row>
    <row r="35" spans="1:10" ht="18" x14ac:dyDescent="0.15">
      <c r="A35" s="30"/>
      <c r="B35" s="38">
        <v>44618</v>
      </c>
      <c r="C35" s="36" t="s">
        <v>4</v>
      </c>
      <c r="D35" s="16">
        <v>9722651</v>
      </c>
      <c r="E35" s="37" t="s">
        <v>739</v>
      </c>
      <c r="F35" s="30"/>
      <c r="G35" s="30"/>
      <c r="H35" s="30"/>
      <c r="I35" t="s">
        <v>660</v>
      </c>
      <c r="J35" s="4">
        <f>COUNTIF(C5:C3014,"DOVR")</f>
        <v>1</v>
      </c>
    </row>
    <row r="36" spans="1:10" ht="18" x14ac:dyDescent="0.15">
      <c r="A36" s="30"/>
      <c r="B36" s="40">
        <v>44619</v>
      </c>
      <c r="C36" s="36" t="s">
        <v>3</v>
      </c>
      <c r="D36" s="16">
        <v>9447029</v>
      </c>
      <c r="E36" s="37" t="s">
        <v>740</v>
      </c>
      <c r="F36" s="30"/>
      <c r="G36" s="30"/>
      <c r="H36" s="30"/>
      <c r="I36" t="s">
        <v>700</v>
      </c>
      <c r="J36" s="4">
        <f>COUNTIF(C5:C3014,"GUER")</f>
        <v>0</v>
      </c>
    </row>
    <row r="37" spans="1:10" ht="18" x14ac:dyDescent="0.15">
      <c r="A37" s="30"/>
      <c r="B37" s="38">
        <v>44620</v>
      </c>
      <c r="C37" s="36" t="s">
        <v>3</v>
      </c>
      <c r="D37" s="16">
        <v>9383924</v>
      </c>
      <c r="E37" s="37" t="s">
        <v>741</v>
      </c>
      <c r="F37" s="30"/>
      <c r="G37" s="30"/>
      <c r="H37" s="30"/>
      <c r="I37" t="s">
        <v>701</v>
      </c>
      <c r="J37" s="4">
        <f>COUNTIF(C5:C3014,"CLYD")</f>
        <v>1</v>
      </c>
    </row>
    <row r="38" spans="1:10" ht="18" x14ac:dyDescent="0.15">
      <c r="A38" s="30"/>
      <c r="B38" s="38">
        <v>44620</v>
      </c>
      <c r="C38" s="36" t="s">
        <v>40</v>
      </c>
      <c r="D38" s="16">
        <v>9881299</v>
      </c>
      <c r="E38" s="37" t="s">
        <v>742</v>
      </c>
      <c r="F38" s="30"/>
      <c r="G38" s="30"/>
      <c r="H38" s="30"/>
      <c r="I38" t="s">
        <v>732</v>
      </c>
      <c r="J38" s="4">
        <f>COUNTIF(C5:C3012,"HOHD")</f>
        <v>0</v>
      </c>
    </row>
    <row r="39" spans="1:10" ht="18" x14ac:dyDescent="0.15">
      <c r="A39" s="30"/>
      <c r="B39" s="38"/>
      <c r="C39" s="36"/>
      <c r="D39" s="16"/>
      <c r="E39" s="37"/>
      <c r="F39" s="30"/>
      <c r="G39" s="30"/>
      <c r="H39" s="30"/>
      <c r="I39" t="s">
        <v>749</v>
      </c>
      <c r="J39" s="4">
        <f>COUNTIF(C5:C311,"BSTL")</f>
        <v>1</v>
      </c>
    </row>
    <row r="40" spans="1:10" ht="18" x14ac:dyDescent="0.15">
      <c r="A40" s="30"/>
      <c r="B40" s="51" t="s">
        <v>171</v>
      </c>
      <c r="C40" s="36"/>
      <c r="D40" s="16"/>
      <c r="E40" s="37"/>
      <c r="F40" s="30"/>
      <c r="G40" s="30"/>
      <c r="H40" s="30"/>
      <c r="I40" t="s">
        <v>837</v>
      </c>
      <c r="J40" s="4">
        <f>COUNTIF(C6:C312,"INVN")</f>
        <v>1</v>
      </c>
    </row>
    <row r="41" spans="1:10" ht="18" x14ac:dyDescent="0.15">
      <c r="A41" s="30"/>
      <c r="B41" s="38"/>
      <c r="C41" s="36"/>
      <c r="D41" s="16"/>
      <c r="E41" s="37"/>
      <c r="F41" s="30"/>
      <c r="G41" s="30"/>
      <c r="H41" s="30"/>
    </row>
    <row r="42" spans="1:10" ht="19" x14ac:dyDescent="0.15">
      <c r="A42" s="30"/>
      <c r="B42" s="38">
        <v>44621</v>
      </c>
      <c r="C42" s="36" t="s">
        <v>57</v>
      </c>
      <c r="D42" s="16">
        <v>9881299</v>
      </c>
      <c r="E42" s="37" t="s">
        <v>742</v>
      </c>
      <c r="F42" s="30" t="s">
        <v>925</v>
      </c>
      <c r="G42" s="30"/>
      <c r="H42" s="30"/>
      <c r="I42" t="s">
        <v>117</v>
      </c>
      <c r="J42" s="4">
        <f>SUM(J4:J35)</f>
        <v>228</v>
      </c>
    </row>
    <row r="43" spans="1:10" ht="18" x14ac:dyDescent="0.15">
      <c r="A43" s="30"/>
      <c r="B43" s="38">
        <v>44626</v>
      </c>
      <c r="C43" s="36" t="s">
        <v>37</v>
      </c>
      <c r="D43" s="16">
        <v>9419450</v>
      </c>
      <c r="E43" s="37" t="s">
        <v>743</v>
      </c>
      <c r="F43" s="30"/>
      <c r="G43" s="30"/>
      <c r="H43" s="30"/>
    </row>
    <row r="44" spans="1:10" ht="18" x14ac:dyDescent="0.15">
      <c r="A44" s="30"/>
      <c r="B44" s="38">
        <v>44626</v>
      </c>
      <c r="C44" s="36" t="s">
        <v>4</v>
      </c>
      <c r="D44" s="16">
        <v>9323376</v>
      </c>
      <c r="E44" s="37" t="s">
        <v>744</v>
      </c>
      <c r="F44" s="30"/>
      <c r="G44" s="30"/>
      <c r="H44" s="30"/>
    </row>
    <row r="45" spans="1:10" ht="18" x14ac:dyDescent="0.15">
      <c r="A45" s="30"/>
      <c r="B45" s="38">
        <v>44627</v>
      </c>
      <c r="C45" s="36" t="s">
        <v>93</v>
      </c>
      <c r="D45" s="16">
        <v>9309007</v>
      </c>
      <c r="E45" s="37" t="s">
        <v>745</v>
      </c>
      <c r="F45" s="30"/>
      <c r="G45" s="30"/>
      <c r="H45" s="30"/>
      <c r="I45" s="30"/>
      <c r="J45" s="30"/>
    </row>
    <row r="46" spans="1:10" ht="18" x14ac:dyDescent="0.15">
      <c r="A46" s="30"/>
      <c r="B46" s="38">
        <v>44631</v>
      </c>
      <c r="C46" s="36" t="s">
        <v>57</v>
      </c>
      <c r="D46" s="16">
        <v>9112296</v>
      </c>
      <c r="E46" s="37" t="s">
        <v>746</v>
      </c>
      <c r="F46" s="30"/>
      <c r="G46" s="30"/>
      <c r="H46" s="30"/>
      <c r="I46" s="30"/>
      <c r="J46" s="30"/>
    </row>
    <row r="47" spans="1:10" ht="18" x14ac:dyDescent="0.15">
      <c r="A47" s="30"/>
      <c r="B47" s="38">
        <v>44633</v>
      </c>
      <c r="C47" s="36" t="s">
        <v>57</v>
      </c>
      <c r="D47" s="16">
        <v>9396385</v>
      </c>
      <c r="E47" s="37" t="s">
        <v>352</v>
      </c>
      <c r="F47" s="30"/>
      <c r="G47" s="30"/>
      <c r="H47" s="30"/>
      <c r="I47" s="30"/>
      <c r="J47" s="30"/>
    </row>
    <row r="48" spans="1:10" ht="18" x14ac:dyDescent="0.15">
      <c r="A48" s="30"/>
      <c r="B48" s="38">
        <v>44639</v>
      </c>
      <c r="C48" s="36" t="s">
        <v>218</v>
      </c>
      <c r="D48" s="16">
        <v>8915536</v>
      </c>
      <c r="E48" s="37" t="s">
        <v>747</v>
      </c>
      <c r="F48" s="30"/>
      <c r="G48" s="30"/>
      <c r="H48" s="30"/>
      <c r="I48" s="30"/>
      <c r="J48" s="30"/>
    </row>
    <row r="49" spans="1:10" ht="18" x14ac:dyDescent="0.15">
      <c r="A49" s="30"/>
      <c r="B49" s="38">
        <v>44643</v>
      </c>
      <c r="C49" s="36" t="s">
        <v>57</v>
      </c>
      <c r="D49" s="16">
        <v>9731652</v>
      </c>
      <c r="E49" s="37" t="s">
        <v>698</v>
      </c>
      <c r="F49" s="30"/>
      <c r="G49" s="30"/>
      <c r="H49" s="30"/>
      <c r="I49" s="30"/>
      <c r="J49" s="30"/>
    </row>
    <row r="50" spans="1:10" ht="18" x14ac:dyDescent="0.15">
      <c r="A50" s="30"/>
      <c r="B50" s="38">
        <v>44644</v>
      </c>
      <c r="C50" s="36" t="s">
        <v>3</v>
      </c>
      <c r="D50" s="16">
        <v>9341433</v>
      </c>
      <c r="E50" s="37" t="s">
        <v>748</v>
      </c>
      <c r="F50" s="30"/>
      <c r="G50" s="30"/>
      <c r="H50" s="30"/>
      <c r="I50" s="30"/>
      <c r="J50" s="30"/>
    </row>
    <row r="51" spans="1:10" ht="18" x14ac:dyDescent="0.15">
      <c r="A51" s="30"/>
      <c r="B51" s="38"/>
      <c r="C51" s="36"/>
      <c r="D51" s="16"/>
      <c r="E51" s="37"/>
      <c r="F51" s="30"/>
      <c r="G51" s="30"/>
      <c r="H51" s="30"/>
      <c r="I51" s="30"/>
      <c r="J51" s="30"/>
    </row>
    <row r="52" spans="1:10" ht="18" x14ac:dyDescent="0.15">
      <c r="A52" s="30"/>
      <c r="B52" s="51" t="s">
        <v>206</v>
      </c>
      <c r="C52" s="36"/>
      <c r="D52" s="16"/>
      <c r="E52" s="37"/>
      <c r="F52" s="30"/>
      <c r="G52" s="30"/>
      <c r="H52" s="30"/>
      <c r="I52" s="30"/>
      <c r="J52" s="30"/>
    </row>
    <row r="53" spans="1:10" ht="18" x14ac:dyDescent="0.15">
      <c r="A53" s="30"/>
      <c r="B53" s="38"/>
      <c r="C53" s="36"/>
      <c r="D53" s="16"/>
      <c r="E53" s="37"/>
      <c r="F53" s="30"/>
      <c r="G53" s="30"/>
      <c r="H53" s="30"/>
      <c r="I53" s="30"/>
      <c r="J53" s="30"/>
    </row>
    <row r="54" spans="1:10" ht="18" x14ac:dyDescent="0.15">
      <c r="A54" s="30"/>
      <c r="B54" s="38">
        <v>44653</v>
      </c>
      <c r="C54" s="36" t="s">
        <v>749</v>
      </c>
      <c r="D54" s="16">
        <v>9400928</v>
      </c>
      <c r="E54" s="37" t="s">
        <v>750</v>
      </c>
      <c r="F54" s="30"/>
      <c r="G54" s="30"/>
      <c r="H54" s="30"/>
      <c r="I54" s="30"/>
      <c r="J54" s="30"/>
    </row>
    <row r="55" spans="1:10" ht="18" x14ac:dyDescent="0.15">
      <c r="A55" s="30"/>
      <c r="B55" s="38">
        <v>44659</v>
      </c>
      <c r="C55" s="36" t="s">
        <v>128</v>
      </c>
      <c r="D55" s="16">
        <v>9195810</v>
      </c>
      <c r="E55" s="37" t="s">
        <v>751</v>
      </c>
      <c r="F55" s="30"/>
      <c r="G55" s="30"/>
      <c r="H55" s="30"/>
      <c r="I55" s="30"/>
      <c r="J55" s="30"/>
    </row>
    <row r="56" spans="1:10" ht="18" x14ac:dyDescent="0.15">
      <c r="A56" s="30"/>
      <c r="B56" s="38">
        <v>44664</v>
      </c>
      <c r="C56" s="36" t="s">
        <v>4</v>
      </c>
      <c r="D56" s="16">
        <v>9513658</v>
      </c>
      <c r="E56" s="37" t="s">
        <v>752</v>
      </c>
      <c r="F56" s="30"/>
      <c r="G56" s="30"/>
      <c r="H56" s="30"/>
      <c r="I56" s="30"/>
      <c r="J56" s="30"/>
    </row>
    <row r="57" spans="1:10" ht="18" x14ac:dyDescent="0.15">
      <c r="A57" s="30"/>
      <c r="B57" s="38">
        <v>44667</v>
      </c>
      <c r="C57" s="36" t="s">
        <v>3</v>
      </c>
      <c r="D57" s="16">
        <v>9833175</v>
      </c>
      <c r="E57" s="37" t="s">
        <v>753</v>
      </c>
      <c r="F57" s="30"/>
      <c r="G57" s="30"/>
      <c r="H57" s="30"/>
      <c r="I57" s="30"/>
      <c r="J57" s="30"/>
    </row>
    <row r="58" spans="1:10" ht="18" x14ac:dyDescent="0.15">
      <c r="A58" s="30"/>
      <c r="B58" s="38">
        <v>44672</v>
      </c>
      <c r="C58" s="36" t="s">
        <v>218</v>
      </c>
      <c r="D58" s="16">
        <v>9294006</v>
      </c>
      <c r="E58" s="37" t="s">
        <v>754</v>
      </c>
      <c r="F58" s="30"/>
      <c r="G58" s="30"/>
      <c r="H58" s="30"/>
      <c r="I58" s="30"/>
      <c r="J58" s="30"/>
    </row>
    <row r="59" spans="1:10" ht="18" x14ac:dyDescent="0.15">
      <c r="A59" s="30"/>
      <c r="B59" s="38">
        <v>44674</v>
      </c>
      <c r="C59" s="36" t="s">
        <v>36</v>
      </c>
      <c r="D59" s="16">
        <v>9527996</v>
      </c>
      <c r="E59" s="37" t="s">
        <v>755</v>
      </c>
      <c r="F59" s="30"/>
      <c r="G59" s="30"/>
      <c r="H59" s="30"/>
      <c r="I59" s="30"/>
      <c r="J59" s="30"/>
    </row>
    <row r="60" spans="1:10" ht="18" x14ac:dyDescent="0.15">
      <c r="A60" s="30"/>
      <c r="B60" s="38">
        <v>44675</v>
      </c>
      <c r="C60" s="36" t="s">
        <v>36</v>
      </c>
      <c r="D60" s="16">
        <v>9496161</v>
      </c>
      <c r="E60" s="37" t="s">
        <v>756</v>
      </c>
      <c r="F60" s="30"/>
      <c r="G60" s="30"/>
      <c r="H60" s="30"/>
      <c r="I60" s="30"/>
      <c r="J60" s="30"/>
    </row>
    <row r="61" spans="1:10" ht="18" x14ac:dyDescent="0.15">
      <c r="A61" s="30"/>
      <c r="B61" s="38">
        <v>44676</v>
      </c>
      <c r="C61" s="36" t="s">
        <v>4</v>
      </c>
      <c r="D61" s="16" t="s">
        <v>758</v>
      </c>
      <c r="E61" s="37" t="s">
        <v>757</v>
      </c>
      <c r="F61" s="30"/>
      <c r="G61" s="30"/>
      <c r="H61" s="30"/>
      <c r="I61" s="30"/>
      <c r="J61" s="30"/>
    </row>
    <row r="62" spans="1:10" ht="18" x14ac:dyDescent="0.15">
      <c r="A62" s="30"/>
      <c r="B62" s="51">
        <v>44677</v>
      </c>
      <c r="C62" s="36" t="s">
        <v>4</v>
      </c>
      <c r="D62" s="16">
        <v>9145140</v>
      </c>
      <c r="E62" s="37" t="s">
        <v>759</v>
      </c>
      <c r="F62" s="30"/>
      <c r="G62" s="30"/>
      <c r="H62" s="30"/>
      <c r="I62" s="30"/>
      <c r="J62" s="30"/>
    </row>
    <row r="63" spans="1:10" ht="18" x14ac:dyDescent="0.15">
      <c r="A63" s="30"/>
      <c r="B63" s="38">
        <v>44677</v>
      </c>
      <c r="C63" s="36" t="s">
        <v>3</v>
      </c>
      <c r="D63" s="16">
        <v>9687100</v>
      </c>
      <c r="E63" s="37" t="s">
        <v>760</v>
      </c>
      <c r="F63" s="30"/>
      <c r="G63" s="30"/>
      <c r="H63" s="30"/>
      <c r="I63" s="30"/>
      <c r="J63" s="30"/>
    </row>
    <row r="64" spans="1:10" ht="18" x14ac:dyDescent="0.15">
      <c r="A64" s="30"/>
      <c r="B64" s="38">
        <v>44677</v>
      </c>
      <c r="C64" s="36" t="s">
        <v>37</v>
      </c>
      <c r="D64" s="16">
        <v>9585663</v>
      </c>
      <c r="E64" s="37" t="s">
        <v>761</v>
      </c>
      <c r="F64" s="30"/>
      <c r="G64" s="30"/>
      <c r="H64" s="30"/>
      <c r="I64" s="30"/>
      <c r="J64" s="30"/>
    </row>
    <row r="65" spans="1:10" ht="18" x14ac:dyDescent="0.15">
      <c r="A65" s="30"/>
      <c r="B65" s="38">
        <v>44678</v>
      </c>
      <c r="C65" s="36" t="s">
        <v>4</v>
      </c>
      <c r="D65" s="16">
        <v>8914295</v>
      </c>
      <c r="E65" s="37" t="s">
        <v>762</v>
      </c>
      <c r="F65" s="30"/>
      <c r="G65" s="30"/>
      <c r="H65" s="30"/>
      <c r="I65" s="30"/>
      <c r="J65" s="30"/>
    </row>
    <row r="66" spans="1:10" ht="18" x14ac:dyDescent="0.15">
      <c r="A66" s="30"/>
      <c r="B66" s="38">
        <v>44680</v>
      </c>
      <c r="C66" s="36" t="s">
        <v>3</v>
      </c>
      <c r="D66" s="16">
        <v>9579743</v>
      </c>
      <c r="E66" s="37" t="s">
        <v>763</v>
      </c>
      <c r="F66" s="30"/>
      <c r="G66" s="30"/>
      <c r="H66" s="30"/>
      <c r="I66" s="30"/>
      <c r="J66" s="30"/>
    </row>
    <row r="67" spans="1:10" ht="18" x14ac:dyDescent="0.15">
      <c r="A67" s="30"/>
      <c r="B67" s="38">
        <v>44681</v>
      </c>
      <c r="C67" s="36" t="s">
        <v>4</v>
      </c>
      <c r="D67" s="16">
        <v>9271884</v>
      </c>
      <c r="E67" s="37" t="s">
        <v>623</v>
      </c>
      <c r="F67" s="30"/>
      <c r="G67" s="30"/>
      <c r="H67" s="30"/>
      <c r="I67" s="30"/>
      <c r="J67" s="30"/>
    </row>
    <row r="68" spans="1:10" ht="18" x14ac:dyDescent="0.15">
      <c r="A68" s="30"/>
      <c r="B68" s="38"/>
      <c r="C68" s="36"/>
      <c r="D68" s="16"/>
      <c r="E68" s="37"/>
      <c r="F68" s="30"/>
      <c r="G68" s="30"/>
      <c r="H68" s="30"/>
      <c r="I68" s="30"/>
      <c r="J68" s="30"/>
    </row>
    <row r="69" spans="1:10" ht="18" x14ac:dyDescent="0.15">
      <c r="A69" s="30"/>
      <c r="B69" s="51" t="s">
        <v>228</v>
      </c>
      <c r="C69" s="36"/>
      <c r="D69" s="16"/>
      <c r="E69" s="37"/>
      <c r="F69" s="30"/>
      <c r="G69" s="30"/>
      <c r="H69" s="30"/>
      <c r="I69" s="30"/>
      <c r="J69" s="30"/>
    </row>
    <row r="70" spans="1:10" ht="18" x14ac:dyDescent="0.15">
      <c r="A70" s="30"/>
      <c r="B70" s="38"/>
      <c r="C70" s="36"/>
      <c r="D70" s="16"/>
      <c r="E70" s="37"/>
      <c r="F70" s="30"/>
      <c r="G70" s="30"/>
      <c r="H70" s="30"/>
      <c r="I70" s="30"/>
      <c r="J70" s="30"/>
    </row>
    <row r="71" spans="1:10" ht="18" x14ac:dyDescent="0.15">
      <c r="A71" s="30"/>
      <c r="B71" s="38">
        <v>44682</v>
      </c>
      <c r="C71" s="36" t="s">
        <v>57</v>
      </c>
      <c r="D71" s="16">
        <v>9749805</v>
      </c>
      <c r="E71" s="37" t="s">
        <v>764</v>
      </c>
      <c r="F71" s="30"/>
      <c r="G71" s="30"/>
      <c r="H71" s="30"/>
      <c r="I71" s="30"/>
      <c r="J71" s="30"/>
    </row>
    <row r="72" spans="1:10" ht="18" x14ac:dyDescent="0.15">
      <c r="A72" s="30"/>
      <c r="B72" s="38">
        <v>44683</v>
      </c>
      <c r="C72" s="36" t="s">
        <v>57</v>
      </c>
      <c r="D72" s="16">
        <v>9313474</v>
      </c>
      <c r="E72" s="37" t="s">
        <v>765</v>
      </c>
      <c r="F72" s="30"/>
      <c r="G72" s="30"/>
      <c r="H72" s="30"/>
      <c r="I72" s="30"/>
      <c r="J72" s="30"/>
    </row>
    <row r="73" spans="1:10" ht="18" x14ac:dyDescent="0.15">
      <c r="A73" s="30"/>
      <c r="B73" s="38">
        <v>44684</v>
      </c>
      <c r="C73" s="36" t="s">
        <v>57</v>
      </c>
      <c r="D73" s="16">
        <v>9697507</v>
      </c>
      <c r="E73" s="37" t="s">
        <v>767</v>
      </c>
      <c r="F73" s="30"/>
      <c r="G73" s="30"/>
      <c r="H73" s="30"/>
      <c r="I73" s="30"/>
      <c r="J73" s="30"/>
    </row>
    <row r="74" spans="1:10" ht="18" x14ac:dyDescent="0.15">
      <c r="A74" s="30"/>
      <c r="B74" s="38">
        <v>44684</v>
      </c>
      <c r="C74" s="36" t="s">
        <v>149</v>
      </c>
      <c r="D74" s="16">
        <v>8521232</v>
      </c>
      <c r="E74" s="37" t="s">
        <v>766</v>
      </c>
      <c r="F74" s="30"/>
      <c r="G74" s="30"/>
      <c r="H74" s="30"/>
      <c r="I74" s="30"/>
      <c r="J74" s="30"/>
    </row>
    <row r="75" spans="1:10" ht="18" x14ac:dyDescent="0.15">
      <c r="A75" s="30"/>
      <c r="B75" s="38">
        <v>44685</v>
      </c>
      <c r="C75" s="36" t="s">
        <v>57</v>
      </c>
      <c r="D75" s="16">
        <v>9697507</v>
      </c>
      <c r="E75" s="37" t="s">
        <v>767</v>
      </c>
      <c r="F75" s="30"/>
      <c r="G75" s="30"/>
      <c r="H75" s="30"/>
      <c r="I75" s="30"/>
      <c r="J75" s="30"/>
    </row>
    <row r="76" spans="1:10" ht="18" x14ac:dyDescent="0.15">
      <c r="A76" s="30"/>
      <c r="B76" s="38">
        <v>44686</v>
      </c>
      <c r="C76" s="36" t="s">
        <v>23</v>
      </c>
      <c r="D76" s="16">
        <v>9526162</v>
      </c>
      <c r="E76" s="37" t="s">
        <v>768</v>
      </c>
      <c r="F76" s="30"/>
      <c r="G76" s="30"/>
      <c r="H76" s="30"/>
      <c r="I76" s="30"/>
      <c r="J76" s="30"/>
    </row>
    <row r="77" spans="1:10" ht="18" x14ac:dyDescent="0.15">
      <c r="A77" s="30"/>
      <c r="B77" s="38">
        <v>44687</v>
      </c>
      <c r="C77" s="36" t="s">
        <v>3</v>
      </c>
      <c r="D77" s="16">
        <v>9526162</v>
      </c>
      <c r="E77" s="37" t="s">
        <v>769</v>
      </c>
      <c r="F77" s="30"/>
      <c r="G77" s="30"/>
      <c r="H77" s="30"/>
      <c r="I77" s="30"/>
      <c r="J77" s="30"/>
    </row>
    <row r="78" spans="1:10" ht="18" x14ac:dyDescent="0.15">
      <c r="A78" s="30"/>
      <c r="B78" s="38">
        <v>44688</v>
      </c>
      <c r="C78" s="36" t="s">
        <v>3</v>
      </c>
      <c r="D78" s="16">
        <v>9439369</v>
      </c>
      <c r="E78" s="37" t="s">
        <v>770</v>
      </c>
      <c r="F78" s="30"/>
      <c r="G78" s="30"/>
      <c r="H78" s="30"/>
      <c r="I78" s="30"/>
      <c r="J78" s="30"/>
    </row>
    <row r="79" spans="1:10" ht="18" x14ac:dyDescent="0.15">
      <c r="A79" s="30"/>
      <c r="B79" s="38">
        <v>44689</v>
      </c>
      <c r="C79" s="36" t="s">
        <v>36</v>
      </c>
      <c r="D79" s="16">
        <v>9129469</v>
      </c>
      <c r="E79" s="37" t="s">
        <v>161</v>
      </c>
      <c r="F79" s="30"/>
      <c r="G79" s="30"/>
      <c r="H79" s="30"/>
      <c r="I79" s="30"/>
      <c r="J79" s="30"/>
    </row>
    <row r="80" spans="1:10" ht="18" x14ac:dyDescent="0.15">
      <c r="A80" s="30"/>
      <c r="B80" s="38">
        <v>44692</v>
      </c>
      <c r="C80" s="36" t="s">
        <v>4</v>
      </c>
      <c r="D80" s="16">
        <v>9803364</v>
      </c>
      <c r="E80" s="37" t="s">
        <v>771</v>
      </c>
      <c r="F80" s="30"/>
      <c r="G80" s="30"/>
      <c r="H80" s="30"/>
      <c r="I80" s="30"/>
      <c r="J80" s="30"/>
    </row>
    <row r="81" spans="1:10" ht="18" x14ac:dyDescent="0.15">
      <c r="A81" s="30"/>
      <c r="B81" s="38">
        <v>44692</v>
      </c>
      <c r="C81" s="36" t="s">
        <v>39</v>
      </c>
      <c r="D81" s="16">
        <v>9274446</v>
      </c>
      <c r="E81" s="37" t="s">
        <v>772</v>
      </c>
      <c r="F81" s="30"/>
      <c r="G81" s="30"/>
      <c r="H81" s="30"/>
      <c r="I81" s="30"/>
      <c r="J81" s="30"/>
    </row>
    <row r="82" spans="1:10" ht="18" x14ac:dyDescent="0.15">
      <c r="A82" s="30"/>
      <c r="B82" s="38">
        <v>44693</v>
      </c>
      <c r="C82" s="36" t="s">
        <v>37</v>
      </c>
      <c r="D82" s="16">
        <v>9585663</v>
      </c>
      <c r="E82" s="37" t="s">
        <v>761</v>
      </c>
      <c r="F82" s="30"/>
      <c r="G82" s="30"/>
      <c r="H82" s="30"/>
      <c r="I82" s="30"/>
      <c r="J82" s="30"/>
    </row>
    <row r="83" spans="1:10" ht="18" x14ac:dyDescent="0.15">
      <c r="A83" s="30"/>
      <c r="B83" s="38">
        <v>44695</v>
      </c>
      <c r="C83" s="36" t="s">
        <v>35</v>
      </c>
      <c r="D83" s="16">
        <v>9298741</v>
      </c>
      <c r="E83" s="37" t="s">
        <v>773</v>
      </c>
      <c r="F83" s="30"/>
      <c r="G83" s="30"/>
      <c r="H83" s="30"/>
      <c r="I83" s="30"/>
      <c r="J83" s="30"/>
    </row>
    <row r="84" spans="1:10" ht="18" x14ac:dyDescent="0.15">
      <c r="A84" s="30"/>
      <c r="B84" s="38">
        <v>44695</v>
      </c>
      <c r="C84" s="36" t="s">
        <v>57</v>
      </c>
      <c r="D84" s="16">
        <v>9195169</v>
      </c>
      <c r="E84" s="37" t="s">
        <v>774</v>
      </c>
      <c r="F84" s="30"/>
      <c r="G84" s="30"/>
      <c r="H84" s="30"/>
      <c r="I84" s="30"/>
      <c r="J84" s="30"/>
    </row>
    <row r="85" spans="1:10" ht="18" x14ac:dyDescent="0.15">
      <c r="A85" s="30"/>
      <c r="B85" s="38">
        <v>44700</v>
      </c>
      <c r="C85" s="36" t="s">
        <v>40</v>
      </c>
      <c r="D85" s="16">
        <v>9374741</v>
      </c>
      <c r="E85" s="37" t="s">
        <v>775</v>
      </c>
      <c r="F85" s="30"/>
      <c r="G85" s="30"/>
      <c r="H85" s="30"/>
      <c r="I85" s="30"/>
      <c r="J85" s="30"/>
    </row>
    <row r="86" spans="1:10" ht="18" x14ac:dyDescent="0.15">
      <c r="A86" s="30"/>
      <c r="B86" s="38">
        <v>44702</v>
      </c>
      <c r="C86" s="36" t="s">
        <v>4</v>
      </c>
      <c r="D86" s="16">
        <v>9302176</v>
      </c>
      <c r="E86" s="37" t="s">
        <v>776</v>
      </c>
      <c r="F86" s="30"/>
      <c r="G86" s="30"/>
      <c r="H86" s="30"/>
      <c r="I86" s="30"/>
      <c r="J86" s="30"/>
    </row>
    <row r="87" spans="1:10" ht="18" x14ac:dyDescent="0.15">
      <c r="A87" s="30"/>
      <c r="B87" s="38">
        <v>44703</v>
      </c>
      <c r="C87" s="36" t="s">
        <v>57</v>
      </c>
      <c r="D87" s="16">
        <v>9195157</v>
      </c>
      <c r="E87" s="37" t="s">
        <v>777</v>
      </c>
      <c r="F87" s="30"/>
      <c r="G87" s="30"/>
      <c r="H87" s="30"/>
      <c r="I87" s="30"/>
      <c r="J87" s="30"/>
    </row>
    <row r="88" spans="1:10" ht="18" x14ac:dyDescent="0.15">
      <c r="A88" s="30"/>
      <c r="B88" s="38">
        <v>44705</v>
      </c>
      <c r="C88" s="36" t="s">
        <v>36</v>
      </c>
      <c r="D88" s="16">
        <v>9231092</v>
      </c>
      <c r="E88" s="37" t="s">
        <v>778</v>
      </c>
      <c r="F88" s="30"/>
      <c r="G88" s="30"/>
      <c r="H88" s="30"/>
      <c r="I88" s="30"/>
      <c r="J88" s="30"/>
    </row>
    <row r="89" spans="1:10" ht="18" x14ac:dyDescent="0.15">
      <c r="A89" s="30"/>
      <c r="B89" s="38">
        <v>44706</v>
      </c>
      <c r="C89" s="36" t="s">
        <v>4</v>
      </c>
      <c r="D89" s="16">
        <v>9236274</v>
      </c>
      <c r="E89" s="37" t="s">
        <v>779</v>
      </c>
      <c r="F89" s="30"/>
      <c r="G89" s="30"/>
      <c r="H89" s="30"/>
      <c r="I89" s="30"/>
      <c r="J89" s="30"/>
    </row>
    <row r="90" spans="1:10" ht="18" x14ac:dyDescent="0.15">
      <c r="A90" s="30"/>
      <c r="B90" s="38">
        <v>44707</v>
      </c>
      <c r="C90" s="36" t="s">
        <v>4</v>
      </c>
      <c r="D90" s="16">
        <v>9438425</v>
      </c>
      <c r="E90" s="37" t="s">
        <v>780</v>
      </c>
      <c r="F90" s="30"/>
      <c r="G90" s="30"/>
      <c r="H90" s="30"/>
      <c r="I90" s="30"/>
      <c r="J90" s="30"/>
    </row>
    <row r="91" spans="1:10" ht="18" x14ac:dyDescent="0.15">
      <c r="A91" s="30"/>
      <c r="B91" s="38">
        <v>44709</v>
      </c>
      <c r="C91" s="36" t="s">
        <v>40</v>
      </c>
      <c r="D91" s="16">
        <v>9197791</v>
      </c>
      <c r="E91" s="37" t="s">
        <v>781</v>
      </c>
      <c r="F91" s="30"/>
      <c r="G91" s="30"/>
      <c r="H91" s="30"/>
      <c r="I91" s="30"/>
      <c r="J91" s="30"/>
    </row>
    <row r="92" spans="1:10" ht="18" x14ac:dyDescent="0.15">
      <c r="A92" s="30"/>
      <c r="B92" s="38">
        <v>44711</v>
      </c>
      <c r="C92" s="36" t="s">
        <v>3</v>
      </c>
      <c r="D92" s="16">
        <v>9772589</v>
      </c>
      <c r="E92" s="37" t="s">
        <v>782</v>
      </c>
      <c r="F92" s="30"/>
      <c r="G92" s="30"/>
      <c r="H92" s="30"/>
      <c r="I92" s="30"/>
      <c r="J92" s="30"/>
    </row>
    <row r="93" spans="1:10" ht="18" x14ac:dyDescent="0.15">
      <c r="A93" s="30"/>
      <c r="B93" s="38">
        <v>44712</v>
      </c>
      <c r="C93" s="36" t="s">
        <v>23</v>
      </c>
      <c r="D93" s="16">
        <v>9130432</v>
      </c>
      <c r="E93" s="37" t="s">
        <v>783</v>
      </c>
      <c r="F93" s="30"/>
      <c r="G93" s="30"/>
      <c r="H93" s="30"/>
      <c r="I93" s="30"/>
      <c r="J93" s="30"/>
    </row>
    <row r="94" spans="1:10" ht="18" x14ac:dyDescent="0.15">
      <c r="A94" s="30"/>
      <c r="B94" s="38"/>
      <c r="C94" s="36"/>
      <c r="D94" s="25"/>
      <c r="E94" s="37"/>
      <c r="F94" s="30"/>
      <c r="G94" s="30"/>
      <c r="H94" s="30"/>
      <c r="I94" s="30"/>
      <c r="J94" s="30"/>
    </row>
    <row r="95" spans="1:10" ht="18" x14ac:dyDescent="0.15">
      <c r="A95" s="30"/>
      <c r="B95" s="51" t="s">
        <v>256</v>
      </c>
      <c r="C95" s="36"/>
      <c r="D95" s="25"/>
      <c r="E95" s="37"/>
      <c r="F95" s="30"/>
      <c r="G95" s="30"/>
      <c r="H95" s="30"/>
      <c r="I95" s="30"/>
      <c r="J95" s="30"/>
    </row>
    <row r="96" spans="1:10" ht="18" x14ac:dyDescent="0.15">
      <c r="A96" s="30"/>
      <c r="B96" s="38"/>
      <c r="C96" s="36"/>
      <c r="D96" s="25"/>
      <c r="E96" s="37"/>
      <c r="F96" s="30"/>
      <c r="G96" s="30"/>
      <c r="H96" s="30"/>
      <c r="I96" s="30"/>
      <c r="J96" s="30"/>
    </row>
    <row r="97" spans="1:10" ht="18" x14ac:dyDescent="0.15">
      <c r="A97" s="30"/>
      <c r="B97" s="38">
        <v>44713</v>
      </c>
      <c r="C97" s="36" t="s">
        <v>4</v>
      </c>
      <c r="D97" s="16">
        <v>9299783</v>
      </c>
      <c r="E97" s="37" t="s">
        <v>784</v>
      </c>
      <c r="F97" s="30"/>
      <c r="G97" s="30"/>
      <c r="H97" s="30"/>
      <c r="I97" s="30"/>
      <c r="J97" s="30"/>
    </row>
    <row r="98" spans="1:10" ht="18" x14ac:dyDescent="0.15">
      <c r="A98" s="30"/>
      <c r="B98" s="38">
        <v>44714</v>
      </c>
      <c r="C98" s="36" t="s">
        <v>4</v>
      </c>
      <c r="D98" s="16">
        <v>9174127</v>
      </c>
      <c r="E98" s="37" t="s">
        <v>785</v>
      </c>
      <c r="F98" s="30"/>
      <c r="G98" s="30"/>
      <c r="H98" s="30"/>
      <c r="I98" s="30"/>
      <c r="J98" s="30"/>
    </row>
    <row r="99" spans="1:10" ht="18" x14ac:dyDescent="0.15">
      <c r="A99" s="30"/>
      <c r="B99" s="38">
        <v>44719</v>
      </c>
      <c r="C99" s="36" t="s">
        <v>3</v>
      </c>
      <c r="D99" s="16">
        <v>9183465</v>
      </c>
      <c r="E99" s="37" t="s">
        <v>53</v>
      </c>
      <c r="F99" s="30"/>
      <c r="G99" s="30"/>
      <c r="H99" s="30"/>
      <c r="I99" s="30"/>
      <c r="J99" s="30"/>
    </row>
    <row r="100" spans="1:10" ht="18" x14ac:dyDescent="0.15">
      <c r="A100" s="30"/>
      <c r="B100" s="38">
        <v>44720</v>
      </c>
      <c r="C100" s="36" t="s">
        <v>660</v>
      </c>
      <c r="D100" s="16">
        <v>9483712</v>
      </c>
      <c r="E100" s="37" t="s">
        <v>786</v>
      </c>
      <c r="F100" s="30"/>
      <c r="G100" s="30"/>
      <c r="H100" s="30"/>
      <c r="I100" s="30"/>
      <c r="J100" s="30"/>
    </row>
    <row r="101" spans="1:10" ht="18" x14ac:dyDescent="0.15">
      <c r="A101" s="30"/>
      <c r="B101" s="38">
        <v>44720</v>
      </c>
      <c r="C101" s="36" t="s">
        <v>4</v>
      </c>
      <c r="D101" s="16">
        <v>9356866</v>
      </c>
      <c r="E101" s="37" t="s">
        <v>787</v>
      </c>
      <c r="F101" s="30"/>
      <c r="G101" s="30"/>
      <c r="H101" s="30"/>
      <c r="I101" s="30"/>
      <c r="J101" s="30"/>
    </row>
    <row r="102" spans="1:10" ht="18" x14ac:dyDescent="0.15">
      <c r="A102" s="30"/>
      <c r="B102" s="38">
        <v>44721</v>
      </c>
      <c r="C102" s="36" t="s">
        <v>36</v>
      </c>
      <c r="D102" s="16">
        <v>9313670</v>
      </c>
      <c r="E102" s="37" t="s">
        <v>556</v>
      </c>
      <c r="F102" s="30"/>
      <c r="G102" s="30"/>
      <c r="H102" s="30"/>
      <c r="I102" s="30"/>
      <c r="J102" s="30"/>
    </row>
    <row r="103" spans="1:10" ht="18" x14ac:dyDescent="0.15">
      <c r="A103" s="30"/>
      <c r="B103" s="38">
        <v>44721</v>
      </c>
      <c r="C103" s="36" t="s">
        <v>4</v>
      </c>
      <c r="D103" s="16">
        <v>8913162</v>
      </c>
      <c r="E103" s="37" t="s">
        <v>789</v>
      </c>
      <c r="F103" s="30"/>
      <c r="G103" s="30"/>
      <c r="H103" s="30"/>
      <c r="I103" s="30"/>
      <c r="J103" s="30"/>
    </row>
    <row r="104" spans="1:10" ht="18" x14ac:dyDescent="0.15">
      <c r="A104" s="30"/>
      <c r="B104" s="38">
        <v>44722</v>
      </c>
      <c r="C104" s="36" t="s">
        <v>57</v>
      </c>
      <c r="D104" s="16">
        <v>9169524</v>
      </c>
      <c r="E104" s="37" t="s">
        <v>509</v>
      </c>
      <c r="F104" s="30"/>
      <c r="G104" s="30"/>
      <c r="H104" s="30"/>
      <c r="I104" s="30"/>
      <c r="J104" s="30"/>
    </row>
    <row r="105" spans="1:10" ht="18" x14ac:dyDescent="0.15">
      <c r="A105" s="30"/>
      <c r="B105" s="38">
        <v>44722</v>
      </c>
      <c r="C105" s="36" t="s">
        <v>4</v>
      </c>
      <c r="D105" s="16">
        <v>9455052</v>
      </c>
      <c r="E105" s="37" t="s">
        <v>788</v>
      </c>
      <c r="F105" s="30"/>
      <c r="G105" s="30"/>
      <c r="H105" s="30"/>
      <c r="I105" s="30"/>
      <c r="J105" s="30"/>
    </row>
    <row r="106" spans="1:10" ht="18" x14ac:dyDescent="0.15">
      <c r="A106" s="30"/>
      <c r="B106" s="38">
        <v>44722</v>
      </c>
      <c r="C106" s="36" t="s">
        <v>4</v>
      </c>
      <c r="D106" s="16">
        <v>8913162</v>
      </c>
      <c r="E106" s="37" t="s">
        <v>789</v>
      </c>
      <c r="F106" s="30"/>
      <c r="G106" s="30"/>
      <c r="H106" s="30"/>
      <c r="I106" s="30"/>
      <c r="J106" s="30"/>
    </row>
    <row r="107" spans="1:10" ht="18" x14ac:dyDescent="0.15">
      <c r="A107" s="30"/>
      <c r="B107" s="38">
        <v>44722</v>
      </c>
      <c r="C107" s="36" t="s">
        <v>36</v>
      </c>
      <c r="D107" s="16">
        <v>9728887</v>
      </c>
      <c r="E107" s="37" t="s">
        <v>790</v>
      </c>
      <c r="F107" s="30"/>
      <c r="G107" s="30"/>
      <c r="H107" s="30"/>
      <c r="I107" s="30"/>
      <c r="J107" s="30"/>
    </row>
    <row r="108" spans="1:10" ht="18" x14ac:dyDescent="0.15">
      <c r="A108" s="30"/>
      <c r="B108" s="38">
        <v>44725</v>
      </c>
      <c r="C108" s="36" t="s">
        <v>57</v>
      </c>
      <c r="D108" s="16">
        <v>9187899</v>
      </c>
      <c r="E108" s="37" t="s">
        <v>791</v>
      </c>
      <c r="F108" s="30"/>
      <c r="G108" s="30"/>
      <c r="H108" s="30"/>
      <c r="I108" s="30"/>
      <c r="J108" s="30"/>
    </row>
    <row r="109" spans="1:10" ht="18" x14ac:dyDescent="0.15">
      <c r="A109" s="30"/>
      <c r="B109" s="38">
        <v>44728</v>
      </c>
      <c r="C109" s="36" t="s">
        <v>3</v>
      </c>
      <c r="D109" s="29">
        <v>9134622</v>
      </c>
      <c r="E109" s="37" t="s">
        <v>792</v>
      </c>
      <c r="F109" s="30"/>
      <c r="G109" s="30"/>
      <c r="H109" s="30"/>
      <c r="I109" s="30"/>
      <c r="J109" s="30"/>
    </row>
    <row r="110" spans="1:10" ht="18" x14ac:dyDescent="0.15">
      <c r="A110" s="30"/>
      <c r="B110" s="38">
        <v>44729</v>
      </c>
      <c r="C110" s="36" t="s">
        <v>4</v>
      </c>
      <c r="D110" s="29">
        <v>9300855</v>
      </c>
      <c r="E110" s="37" t="s">
        <v>793</v>
      </c>
      <c r="F110" s="30"/>
      <c r="G110" s="30"/>
      <c r="H110" s="30"/>
      <c r="I110" s="30"/>
      <c r="J110" s="30"/>
    </row>
    <row r="111" spans="1:10" ht="18" x14ac:dyDescent="0.15">
      <c r="A111" s="30"/>
      <c r="B111" s="38">
        <v>44731</v>
      </c>
      <c r="C111" s="36" t="s">
        <v>4</v>
      </c>
      <c r="D111" s="29">
        <v>9156462</v>
      </c>
      <c r="E111" s="37" t="s">
        <v>794</v>
      </c>
      <c r="F111" s="30"/>
      <c r="G111" s="30"/>
      <c r="H111" s="30"/>
      <c r="I111" s="30"/>
      <c r="J111" s="30"/>
    </row>
    <row r="112" spans="1:10" ht="18" x14ac:dyDescent="0.15">
      <c r="A112" s="30"/>
      <c r="B112" s="38">
        <v>44733</v>
      </c>
      <c r="C112" s="36" t="s">
        <v>4</v>
      </c>
      <c r="D112" s="29">
        <v>9891684</v>
      </c>
      <c r="E112" s="37" t="s">
        <v>795</v>
      </c>
      <c r="F112" s="30"/>
      <c r="G112" s="30"/>
      <c r="H112" s="30"/>
      <c r="I112" s="30"/>
      <c r="J112" s="30"/>
    </row>
    <row r="113" spans="1:10" ht="18" x14ac:dyDescent="0.15">
      <c r="A113" s="30"/>
      <c r="B113" s="38">
        <v>44734</v>
      </c>
      <c r="C113" s="36" t="s">
        <v>4</v>
      </c>
      <c r="D113" s="29">
        <v>9356581</v>
      </c>
      <c r="E113" s="37" t="s">
        <v>796</v>
      </c>
      <c r="F113" s="30"/>
      <c r="G113" s="30"/>
      <c r="H113" s="30"/>
      <c r="I113" s="30"/>
      <c r="J113" s="30"/>
    </row>
    <row r="114" spans="1:10" ht="18" x14ac:dyDescent="0.15">
      <c r="A114" s="30"/>
      <c r="B114" s="38">
        <v>44734</v>
      </c>
      <c r="C114" s="36" t="s">
        <v>4</v>
      </c>
      <c r="D114" s="29">
        <v>9360984</v>
      </c>
      <c r="E114" s="37" t="s">
        <v>797</v>
      </c>
      <c r="F114" s="30"/>
      <c r="G114" s="30"/>
      <c r="H114" s="30"/>
      <c r="I114" s="30"/>
      <c r="J114" s="30"/>
    </row>
    <row r="115" spans="1:10" ht="18" x14ac:dyDescent="0.15">
      <c r="A115" s="30"/>
      <c r="B115" s="38">
        <v>44736</v>
      </c>
      <c r="C115" s="36" t="s">
        <v>32</v>
      </c>
      <c r="D115" s="29">
        <v>9195755</v>
      </c>
      <c r="E115" s="37" t="s">
        <v>798</v>
      </c>
      <c r="F115" s="30"/>
      <c r="G115" s="30"/>
      <c r="H115" s="30"/>
      <c r="I115" s="30"/>
      <c r="J115" s="30"/>
    </row>
    <row r="116" spans="1:10" ht="18" x14ac:dyDescent="0.15">
      <c r="A116" s="30"/>
      <c r="B116" s="38">
        <v>44740</v>
      </c>
      <c r="C116" s="36" t="s">
        <v>36</v>
      </c>
      <c r="D116" s="29">
        <v>9911434</v>
      </c>
      <c r="E116" s="37" t="s">
        <v>799</v>
      </c>
      <c r="F116" s="30"/>
      <c r="G116" s="30"/>
      <c r="H116" s="30"/>
      <c r="I116" s="30"/>
      <c r="J116" s="30"/>
    </row>
    <row r="117" spans="1:10" ht="18" x14ac:dyDescent="0.15">
      <c r="A117" s="30"/>
      <c r="B117" s="38">
        <v>44741</v>
      </c>
      <c r="C117" s="36" t="s">
        <v>3</v>
      </c>
      <c r="D117" s="29">
        <v>9163192</v>
      </c>
      <c r="E117" s="37" t="s">
        <v>800</v>
      </c>
      <c r="F117" s="30"/>
      <c r="G117" s="30"/>
      <c r="H117" s="30"/>
      <c r="I117" s="30"/>
      <c r="J117" s="30"/>
    </row>
    <row r="118" spans="1:10" ht="18" x14ac:dyDescent="0.15">
      <c r="A118" s="30"/>
      <c r="B118" s="38">
        <v>44741</v>
      </c>
      <c r="C118" s="36" t="s">
        <v>3</v>
      </c>
      <c r="D118" s="29">
        <v>9344667</v>
      </c>
      <c r="E118" s="37" t="s">
        <v>801</v>
      </c>
      <c r="F118" s="30"/>
      <c r="G118" s="30"/>
      <c r="H118" s="30"/>
      <c r="I118" s="30"/>
      <c r="J118" s="30"/>
    </row>
    <row r="119" spans="1:10" ht="18" x14ac:dyDescent="0.15">
      <c r="A119" s="30"/>
      <c r="B119" s="38"/>
      <c r="C119" s="36"/>
      <c r="D119" s="16"/>
      <c r="E119" s="37"/>
      <c r="F119" s="30"/>
      <c r="G119" s="30"/>
      <c r="H119" s="30"/>
      <c r="I119" s="30"/>
      <c r="J119" s="30"/>
    </row>
    <row r="120" spans="1:10" ht="18" x14ac:dyDescent="0.15">
      <c r="A120" s="30"/>
      <c r="B120" s="51" t="s">
        <v>278</v>
      </c>
      <c r="C120" s="36"/>
      <c r="D120" s="16"/>
      <c r="E120" s="37"/>
      <c r="F120" s="30"/>
      <c r="G120" s="30"/>
      <c r="H120" s="30"/>
      <c r="I120" s="30"/>
      <c r="J120" s="30"/>
    </row>
    <row r="121" spans="1:10" ht="18" x14ac:dyDescent="0.15">
      <c r="A121" s="30"/>
      <c r="B121" s="38"/>
      <c r="C121" s="36"/>
      <c r="D121" s="16"/>
      <c r="E121" s="37"/>
      <c r="F121" s="30"/>
      <c r="G121" s="30"/>
      <c r="H121" s="30"/>
      <c r="I121" s="30"/>
      <c r="J121" s="30"/>
    </row>
    <row r="122" spans="1:10" ht="18" x14ac:dyDescent="0.15">
      <c r="A122" s="30"/>
      <c r="B122" s="38">
        <v>44743</v>
      </c>
      <c r="C122" s="36" t="s">
        <v>36</v>
      </c>
      <c r="D122" s="16">
        <v>9612296</v>
      </c>
      <c r="E122" s="37" t="s">
        <v>803</v>
      </c>
      <c r="F122" s="30"/>
      <c r="G122" s="30"/>
      <c r="H122" s="30"/>
      <c r="I122" s="30"/>
      <c r="J122" s="30"/>
    </row>
    <row r="123" spans="1:10" ht="18" x14ac:dyDescent="0.15">
      <c r="A123" s="30"/>
      <c r="B123" s="38">
        <v>44743</v>
      </c>
      <c r="C123" s="36" t="s">
        <v>4</v>
      </c>
      <c r="D123" s="16">
        <v>9631113</v>
      </c>
      <c r="E123" s="37" t="s">
        <v>804</v>
      </c>
      <c r="F123" s="30"/>
      <c r="G123" s="30"/>
      <c r="H123" s="30"/>
      <c r="I123" s="30"/>
      <c r="J123" s="30"/>
    </row>
    <row r="124" spans="1:10" ht="18" x14ac:dyDescent="0.15">
      <c r="A124" s="30"/>
      <c r="B124" s="38">
        <v>44744</v>
      </c>
      <c r="C124" s="36" t="s">
        <v>128</v>
      </c>
      <c r="D124" s="16">
        <v>9516246</v>
      </c>
      <c r="E124" s="37" t="s">
        <v>805</v>
      </c>
      <c r="F124" s="30"/>
      <c r="G124" s="30"/>
      <c r="H124" s="30"/>
      <c r="I124" s="30"/>
      <c r="J124" s="30"/>
    </row>
    <row r="125" spans="1:10" ht="18" x14ac:dyDescent="0.15">
      <c r="A125" s="30"/>
      <c r="B125" s="38">
        <v>44745</v>
      </c>
      <c r="C125" s="36" t="s">
        <v>57</v>
      </c>
      <c r="D125" s="16">
        <v>9463281</v>
      </c>
      <c r="E125" s="37" t="s">
        <v>806</v>
      </c>
      <c r="F125" s="30"/>
      <c r="G125" s="30"/>
      <c r="H125" s="30"/>
      <c r="I125" s="30"/>
      <c r="J125" s="30"/>
    </row>
    <row r="126" spans="1:10" ht="18" x14ac:dyDescent="0.15">
      <c r="A126" s="30"/>
      <c r="B126" s="38">
        <v>44745</v>
      </c>
      <c r="C126" s="36" t="s">
        <v>4</v>
      </c>
      <c r="D126" s="25">
        <v>9408542</v>
      </c>
      <c r="E126" s="37" t="s">
        <v>807</v>
      </c>
      <c r="F126" s="30"/>
      <c r="G126" s="30"/>
      <c r="H126" s="30"/>
      <c r="I126" s="30"/>
      <c r="J126" s="30"/>
    </row>
    <row r="127" spans="1:10" ht="18" x14ac:dyDescent="0.15">
      <c r="A127" s="30"/>
      <c r="B127" s="51">
        <v>44748</v>
      </c>
      <c r="C127" s="36" t="s">
        <v>3</v>
      </c>
      <c r="D127" s="25">
        <v>9299977</v>
      </c>
      <c r="E127" s="37" t="s">
        <v>808</v>
      </c>
      <c r="F127" s="30"/>
      <c r="G127" s="30"/>
      <c r="H127" s="30"/>
      <c r="I127" s="30"/>
      <c r="J127" s="30"/>
    </row>
    <row r="128" spans="1:10" ht="18" x14ac:dyDescent="0.15">
      <c r="A128" s="30"/>
      <c r="B128" s="38">
        <v>44748</v>
      </c>
      <c r="C128" s="36" t="s">
        <v>4</v>
      </c>
      <c r="D128" s="25">
        <v>9304411</v>
      </c>
      <c r="E128" s="37" t="s">
        <v>809</v>
      </c>
      <c r="F128" s="30"/>
      <c r="G128" s="30"/>
      <c r="H128" s="30"/>
      <c r="I128" s="30"/>
      <c r="J128" s="30"/>
    </row>
    <row r="129" spans="1:10" ht="18" x14ac:dyDescent="0.15">
      <c r="A129" s="30"/>
      <c r="B129" s="38">
        <v>44753</v>
      </c>
      <c r="C129" s="36" t="s">
        <v>7</v>
      </c>
      <c r="D129" s="37">
        <v>9355446</v>
      </c>
      <c r="E129" s="37" t="s">
        <v>810</v>
      </c>
      <c r="F129" s="30"/>
      <c r="G129" s="30"/>
      <c r="H129" s="30"/>
      <c r="I129" s="30"/>
      <c r="J129" s="30"/>
    </row>
    <row r="130" spans="1:10" ht="18" x14ac:dyDescent="0.15">
      <c r="A130" s="30"/>
      <c r="B130" s="38">
        <v>44756</v>
      </c>
      <c r="C130" s="36" t="s">
        <v>4</v>
      </c>
      <c r="D130" s="16">
        <v>9539080</v>
      </c>
      <c r="E130" s="37" t="s">
        <v>811</v>
      </c>
      <c r="F130" s="30"/>
      <c r="G130" s="30"/>
      <c r="H130" s="30"/>
      <c r="I130" s="30"/>
      <c r="J130" s="30"/>
    </row>
    <row r="131" spans="1:10" ht="18" x14ac:dyDescent="0.15">
      <c r="A131" s="30"/>
      <c r="B131" s="38">
        <v>44756</v>
      </c>
      <c r="C131" s="36" t="s">
        <v>4</v>
      </c>
      <c r="D131" s="16">
        <v>9675743</v>
      </c>
      <c r="E131" s="37" t="s">
        <v>812</v>
      </c>
      <c r="F131" s="30"/>
      <c r="G131" s="30"/>
      <c r="H131" s="30"/>
      <c r="I131" s="30"/>
      <c r="J131" s="30"/>
    </row>
    <row r="132" spans="1:10" ht="18" x14ac:dyDescent="0.15">
      <c r="A132" s="30"/>
      <c r="B132" s="38">
        <v>44758</v>
      </c>
      <c r="C132" s="36" t="s">
        <v>3</v>
      </c>
      <c r="D132" s="16">
        <v>9148257</v>
      </c>
      <c r="E132" s="37" t="s">
        <v>813</v>
      </c>
      <c r="F132" s="30"/>
      <c r="G132" s="30"/>
      <c r="H132" s="30"/>
      <c r="I132" s="30"/>
      <c r="J132" s="30"/>
    </row>
    <row r="133" spans="1:10" ht="18" x14ac:dyDescent="0.15">
      <c r="A133" s="30"/>
      <c r="B133" s="38">
        <v>44759</v>
      </c>
      <c r="C133" s="36" t="s">
        <v>3</v>
      </c>
      <c r="D133" s="16">
        <v>9578385</v>
      </c>
      <c r="E133" s="37" t="s">
        <v>814</v>
      </c>
      <c r="F133" s="30"/>
      <c r="G133" s="30"/>
      <c r="H133" s="30"/>
      <c r="I133" s="30"/>
      <c r="J133" s="30"/>
    </row>
    <row r="134" spans="1:10" ht="18" x14ac:dyDescent="0.15">
      <c r="A134" s="30"/>
      <c r="B134" s="38">
        <v>44761</v>
      </c>
      <c r="C134" s="36" t="s">
        <v>36</v>
      </c>
      <c r="D134" s="16">
        <v>9559676</v>
      </c>
      <c r="E134" s="37" t="s">
        <v>815</v>
      </c>
      <c r="F134" s="30"/>
      <c r="G134" s="30"/>
      <c r="H134" s="30"/>
      <c r="I134" s="30"/>
      <c r="J134" s="30"/>
    </row>
    <row r="135" spans="1:10" ht="18" x14ac:dyDescent="0.15">
      <c r="A135" s="30"/>
      <c r="B135" s="38">
        <v>44762</v>
      </c>
      <c r="C135" s="36" t="s">
        <v>36</v>
      </c>
      <c r="D135" s="16">
        <v>9720706</v>
      </c>
      <c r="E135" s="37" t="s">
        <v>816</v>
      </c>
      <c r="F135" s="30"/>
      <c r="G135" s="30"/>
      <c r="H135" s="30"/>
      <c r="I135" s="30"/>
      <c r="J135" s="30"/>
    </row>
    <row r="136" spans="1:10" ht="18" x14ac:dyDescent="0.15">
      <c r="A136" s="30"/>
      <c r="B136" s="38">
        <v>44764</v>
      </c>
      <c r="C136" s="36" t="s">
        <v>36</v>
      </c>
      <c r="D136" s="16">
        <v>9188245</v>
      </c>
      <c r="E136" s="37" t="s">
        <v>817</v>
      </c>
      <c r="F136" s="30"/>
      <c r="G136" s="30"/>
      <c r="H136" s="30"/>
      <c r="I136" s="30"/>
      <c r="J136" s="30"/>
    </row>
    <row r="137" spans="1:10" ht="18" x14ac:dyDescent="0.15">
      <c r="A137" s="30"/>
      <c r="B137" s="38">
        <v>44766</v>
      </c>
      <c r="C137" s="36" t="s">
        <v>4</v>
      </c>
      <c r="D137" s="16">
        <v>9295957</v>
      </c>
      <c r="E137" s="37" t="s">
        <v>818</v>
      </c>
      <c r="F137" s="30"/>
      <c r="G137" s="30"/>
      <c r="H137" s="30"/>
      <c r="I137" s="30"/>
      <c r="J137" s="30"/>
    </row>
    <row r="138" spans="1:10" ht="18" x14ac:dyDescent="0.15">
      <c r="A138" s="30"/>
      <c r="B138" s="38">
        <v>44765</v>
      </c>
      <c r="C138" s="36" t="s">
        <v>3</v>
      </c>
      <c r="D138" s="16">
        <v>9124419</v>
      </c>
      <c r="E138" s="37" t="s">
        <v>819</v>
      </c>
      <c r="F138" s="30"/>
      <c r="G138" s="30"/>
      <c r="H138" s="30"/>
      <c r="I138" s="30"/>
      <c r="J138" s="30"/>
    </row>
    <row r="139" spans="1:10" ht="18" x14ac:dyDescent="0.15">
      <c r="A139" s="30"/>
      <c r="B139" s="38">
        <v>44768</v>
      </c>
      <c r="C139" s="36" t="s">
        <v>4</v>
      </c>
      <c r="D139" s="16">
        <v>9757931</v>
      </c>
      <c r="E139" s="37" t="s">
        <v>820</v>
      </c>
      <c r="F139" s="30"/>
      <c r="G139" s="30"/>
      <c r="H139" s="30"/>
      <c r="I139" s="30"/>
      <c r="J139" s="30"/>
    </row>
    <row r="140" spans="1:10" ht="18" x14ac:dyDescent="0.15">
      <c r="A140" s="30"/>
      <c r="B140" s="38">
        <v>44769</v>
      </c>
      <c r="C140" s="36" t="s">
        <v>4</v>
      </c>
      <c r="D140" s="16">
        <v>9295971</v>
      </c>
      <c r="E140" s="37" t="s">
        <v>821</v>
      </c>
      <c r="F140" s="30"/>
      <c r="G140" s="30"/>
      <c r="H140" s="30"/>
      <c r="I140" s="30"/>
      <c r="J140" s="30"/>
    </row>
    <row r="141" spans="1:10" ht="18" x14ac:dyDescent="0.15">
      <c r="A141" s="30"/>
      <c r="B141" s="38">
        <v>44770</v>
      </c>
      <c r="C141" s="36" t="s">
        <v>35</v>
      </c>
      <c r="D141" s="37">
        <v>9691168</v>
      </c>
      <c r="E141" s="37" t="s">
        <v>118</v>
      </c>
      <c r="F141" s="30"/>
      <c r="G141" s="30"/>
      <c r="H141" s="30"/>
      <c r="I141" s="30"/>
      <c r="J141" s="30"/>
    </row>
    <row r="142" spans="1:10" ht="18" x14ac:dyDescent="0.15">
      <c r="A142" s="30"/>
      <c r="B142" s="38">
        <v>44771</v>
      </c>
      <c r="C142" s="36" t="s">
        <v>36</v>
      </c>
      <c r="D142" s="16">
        <v>9333151</v>
      </c>
      <c r="E142" s="37" t="s">
        <v>822</v>
      </c>
      <c r="F142" s="30"/>
      <c r="G142" s="30"/>
      <c r="H142" s="30"/>
      <c r="I142" s="30"/>
      <c r="J142" s="30"/>
    </row>
    <row r="143" spans="1:10" ht="18" x14ac:dyDescent="0.15">
      <c r="A143" s="30"/>
      <c r="B143" s="38">
        <v>44772</v>
      </c>
      <c r="C143" s="36" t="s">
        <v>35</v>
      </c>
      <c r="D143" s="16">
        <v>9904883</v>
      </c>
      <c r="E143" s="37" t="s">
        <v>823</v>
      </c>
      <c r="F143" s="30"/>
      <c r="G143" s="30"/>
      <c r="H143" s="30"/>
      <c r="I143" s="30"/>
      <c r="J143" s="30"/>
    </row>
    <row r="144" spans="1:10" ht="18" x14ac:dyDescent="0.15">
      <c r="A144" s="30"/>
      <c r="B144" s="38"/>
      <c r="C144" s="36"/>
      <c r="D144" s="16"/>
      <c r="E144" s="37"/>
      <c r="F144" s="30"/>
      <c r="G144" s="30"/>
      <c r="H144" s="30"/>
      <c r="I144" s="30"/>
      <c r="J144" s="30"/>
    </row>
    <row r="145" spans="1:10" ht="18" x14ac:dyDescent="0.15">
      <c r="A145" s="30"/>
      <c r="B145" s="51" t="s">
        <v>297</v>
      </c>
      <c r="C145" s="36"/>
      <c r="D145" s="16"/>
      <c r="E145" s="37"/>
      <c r="F145" s="30"/>
      <c r="G145" s="30"/>
      <c r="H145" s="30"/>
      <c r="I145" s="30"/>
      <c r="J145" s="30"/>
    </row>
    <row r="146" spans="1:10" ht="18" x14ac:dyDescent="0.15">
      <c r="A146" s="30"/>
      <c r="B146" s="38"/>
      <c r="C146" s="36"/>
      <c r="D146" s="16"/>
      <c r="E146" s="37"/>
      <c r="F146" s="30"/>
      <c r="G146" s="30"/>
      <c r="H146" s="30"/>
      <c r="I146" s="30"/>
      <c r="J146" s="30"/>
    </row>
    <row r="147" spans="1:10" ht="18" x14ac:dyDescent="0.15">
      <c r="A147" s="30"/>
      <c r="B147" s="38">
        <v>44774</v>
      </c>
      <c r="C147" s="36" t="s">
        <v>4</v>
      </c>
      <c r="D147" s="16">
        <v>9490105</v>
      </c>
      <c r="E147" s="37" t="s">
        <v>824</v>
      </c>
      <c r="F147" s="30"/>
      <c r="G147" s="30"/>
      <c r="H147" s="30"/>
      <c r="I147" s="30"/>
      <c r="J147" s="30"/>
    </row>
    <row r="148" spans="1:10" ht="18" x14ac:dyDescent="0.15">
      <c r="A148" s="30"/>
      <c r="B148" s="38">
        <v>44775</v>
      </c>
      <c r="C148" s="36" t="s">
        <v>4</v>
      </c>
      <c r="D148" s="16">
        <v>9000833</v>
      </c>
      <c r="E148" s="37" t="s">
        <v>825</v>
      </c>
      <c r="F148" s="30"/>
      <c r="G148" s="30"/>
      <c r="H148" s="30"/>
      <c r="I148" s="30"/>
      <c r="J148" s="30"/>
    </row>
    <row r="149" spans="1:10" ht="18" x14ac:dyDescent="0.15">
      <c r="A149" s="30"/>
      <c r="B149" s="38">
        <v>44779</v>
      </c>
      <c r="C149" s="36" t="s">
        <v>4</v>
      </c>
      <c r="D149" s="16">
        <v>9348168</v>
      </c>
      <c r="E149" s="37" t="s">
        <v>826</v>
      </c>
      <c r="F149" s="30"/>
      <c r="G149" s="30"/>
      <c r="H149" s="30"/>
      <c r="I149" s="30"/>
      <c r="J149" s="30"/>
    </row>
    <row r="150" spans="1:10" ht="18" x14ac:dyDescent="0.15">
      <c r="A150" s="30"/>
      <c r="B150" s="38">
        <v>44779</v>
      </c>
      <c r="C150" s="36" t="s">
        <v>57</v>
      </c>
      <c r="D150" s="16">
        <v>9483126</v>
      </c>
      <c r="E150" s="37" t="s">
        <v>827</v>
      </c>
      <c r="F150" s="30"/>
      <c r="G150" s="30"/>
      <c r="H150" s="30"/>
      <c r="I150" s="30"/>
      <c r="J150" s="30"/>
    </row>
    <row r="151" spans="1:10" ht="18" x14ac:dyDescent="0.15">
      <c r="A151" s="30"/>
      <c r="B151" s="38">
        <v>44779</v>
      </c>
      <c r="C151" s="36" t="s">
        <v>3</v>
      </c>
      <c r="D151" s="16">
        <v>9249297</v>
      </c>
      <c r="E151" s="37" t="s">
        <v>828</v>
      </c>
      <c r="F151" s="30"/>
      <c r="G151" s="30"/>
      <c r="H151" s="30"/>
      <c r="I151" s="30"/>
      <c r="J151" s="30"/>
    </row>
    <row r="152" spans="1:10" ht="18" x14ac:dyDescent="0.15">
      <c r="A152" s="30"/>
      <c r="B152" s="38">
        <v>44781</v>
      </c>
      <c r="C152" s="36" t="s">
        <v>35</v>
      </c>
      <c r="D152" s="16">
        <v>9668544</v>
      </c>
      <c r="E152" s="37" t="s">
        <v>829</v>
      </c>
      <c r="F152" s="30"/>
      <c r="G152" s="30"/>
      <c r="H152" s="30"/>
      <c r="I152" s="30"/>
      <c r="J152" s="30"/>
    </row>
    <row r="153" spans="1:10" ht="18" x14ac:dyDescent="0.15">
      <c r="A153" s="30"/>
      <c r="B153" s="38">
        <v>44782</v>
      </c>
      <c r="C153" s="36" t="s">
        <v>4</v>
      </c>
      <c r="D153" s="16">
        <v>9148180</v>
      </c>
      <c r="E153" s="37" t="s">
        <v>830</v>
      </c>
      <c r="F153" s="30"/>
      <c r="G153" s="30"/>
      <c r="H153" s="30"/>
      <c r="I153" s="30"/>
      <c r="J153" s="30"/>
    </row>
    <row r="154" spans="1:10" ht="18" x14ac:dyDescent="0.15">
      <c r="A154" s="30"/>
      <c r="B154" s="38">
        <v>44783</v>
      </c>
      <c r="C154" s="36" t="s">
        <v>4</v>
      </c>
      <c r="D154" s="16">
        <v>9676709</v>
      </c>
      <c r="E154" s="37" t="s">
        <v>831</v>
      </c>
      <c r="F154" s="30"/>
      <c r="G154" s="30"/>
      <c r="H154" s="30"/>
      <c r="I154" s="30"/>
      <c r="J154" s="30"/>
    </row>
    <row r="155" spans="1:10" ht="18" x14ac:dyDescent="0.15">
      <c r="A155" s="30"/>
      <c r="B155" s="38">
        <v>44784</v>
      </c>
      <c r="C155" s="36" t="s">
        <v>57</v>
      </c>
      <c r="D155" s="16">
        <v>9539494</v>
      </c>
      <c r="E155" s="37" t="s">
        <v>832</v>
      </c>
      <c r="F155" s="30"/>
      <c r="G155" s="30"/>
      <c r="H155" s="30"/>
      <c r="I155" s="30"/>
      <c r="J155" s="30"/>
    </row>
    <row r="156" spans="1:10" ht="18" x14ac:dyDescent="0.15">
      <c r="A156" s="30"/>
      <c r="B156" s="38">
        <v>44784</v>
      </c>
      <c r="C156" s="36" t="s">
        <v>218</v>
      </c>
      <c r="D156" s="16">
        <v>9339492</v>
      </c>
      <c r="E156" s="37" t="s">
        <v>833</v>
      </c>
      <c r="F156" s="30"/>
      <c r="G156" s="30"/>
      <c r="H156" s="30"/>
      <c r="I156" s="30"/>
      <c r="J156" s="30"/>
    </row>
    <row r="157" spans="1:10" ht="18" x14ac:dyDescent="0.15">
      <c r="A157" s="30"/>
      <c r="B157" s="38">
        <v>44787</v>
      </c>
      <c r="C157" s="36" t="s">
        <v>4</v>
      </c>
      <c r="D157" s="16">
        <v>9143415</v>
      </c>
      <c r="E157" s="37" t="s">
        <v>834</v>
      </c>
      <c r="F157" s="30"/>
      <c r="G157" s="30"/>
      <c r="H157" s="30"/>
      <c r="I157" s="30"/>
      <c r="J157" s="30"/>
    </row>
    <row r="158" spans="1:10" ht="18" x14ac:dyDescent="0.15">
      <c r="A158" s="30"/>
      <c r="B158" s="38">
        <v>44787</v>
      </c>
      <c r="C158" s="36" t="s">
        <v>36</v>
      </c>
      <c r="D158" s="16">
        <v>7225910</v>
      </c>
      <c r="E158" s="37" t="s">
        <v>835</v>
      </c>
      <c r="F158" s="30"/>
      <c r="G158" s="30"/>
      <c r="H158" s="30"/>
      <c r="I158" s="30"/>
      <c r="J158" s="30"/>
    </row>
    <row r="159" spans="1:10" ht="18" x14ac:dyDescent="0.15">
      <c r="A159" s="30"/>
      <c r="B159" s="38">
        <v>44789</v>
      </c>
      <c r="C159" s="36" t="s">
        <v>36</v>
      </c>
      <c r="D159" s="16">
        <v>9506124</v>
      </c>
      <c r="E159" s="36" t="s">
        <v>836</v>
      </c>
      <c r="F159" s="30"/>
      <c r="G159" s="30"/>
      <c r="H159" s="30"/>
      <c r="I159" s="30"/>
      <c r="J159" s="30"/>
    </row>
    <row r="160" spans="1:10" ht="18" x14ac:dyDescent="0.15">
      <c r="A160" s="30"/>
      <c r="B160" s="38">
        <v>44791</v>
      </c>
      <c r="C160" s="36" t="s">
        <v>837</v>
      </c>
      <c r="D160" s="37">
        <v>9141364</v>
      </c>
      <c r="E160" s="37" t="s">
        <v>838</v>
      </c>
      <c r="F160" s="30"/>
      <c r="G160" s="30"/>
      <c r="H160" s="30"/>
      <c r="I160" s="30"/>
      <c r="J160" s="30"/>
    </row>
    <row r="161" spans="1:10" ht="18" x14ac:dyDescent="0.15">
      <c r="A161" s="30"/>
      <c r="B161" s="38">
        <v>44791</v>
      </c>
      <c r="C161" s="36" t="s">
        <v>4</v>
      </c>
      <c r="D161" s="37">
        <v>8920256</v>
      </c>
      <c r="E161" s="37" t="s">
        <v>839</v>
      </c>
      <c r="F161" s="30"/>
      <c r="G161" s="30"/>
      <c r="H161" s="30"/>
      <c r="I161" s="30"/>
      <c r="J161" s="30"/>
    </row>
    <row r="162" spans="1:10" ht="18" x14ac:dyDescent="0.15">
      <c r="A162" s="30"/>
      <c r="B162" s="38">
        <v>44793</v>
      </c>
      <c r="C162" s="36" t="s">
        <v>36</v>
      </c>
      <c r="D162" s="37">
        <v>9491977</v>
      </c>
      <c r="E162" s="37" t="s">
        <v>840</v>
      </c>
      <c r="F162" s="30"/>
      <c r="G162" s="30"/>
      <c r="H162" s="30"/>
      <c r="I162" s="30"/>
      <c r="J162" s="30"/>
    </row>
    <row r="163" spans="1:10" ht="18" x14ac:dyDescent="0.15">
      <c r="A163" s="30"/>
      <c r="B163" s="38">
        <v>44796</v>
      </c>
      <c r="C163" s="36" t="s">
        <v>3</v>
      </c>
      <c r="D163" s="37">
        <v>9545716</v>
      </c>
      <c r="E163" s="37" t="s">
        <v>841</v>
      </c>
      <c r="F163" s="30"/>
      <c r="G163" s="30"/>
      <c r="H163" s="30"/>
      <c r="I163" s="30"/>
      <c r="J163" s="30"/>
    </row>
    <row r="164" spans="1:10" ht="18" x14ac:dyDescent="0.15">
      <c r="A164" s="30"/>
      <c r="B164" s="38">
        <v>44797</v>
      </c>
      <c r="C164" s="36" t="s">
        <v>36</v>
      </c>
      <c r="D164" s="37">
        <v>9693771</v>
      </c>
      <c r="E164" s="37" t="s">
        <v>842</v>
      </c>
      <c r="F164" s="30"/>
      <c r="G164" s="30"/>
      <c r="H164" s="30"/>
      <c r="I164" s="30"/>
      <c r="J164" s="30"/>
    </row>
    <row r="165" spans="1:10" ht="18" x14ac:dyDescent="0.15">
      <c r="A165" s="30"/>
      <c r="B165" s="38">
        <v>44797</v>
      </c>
      <c r="C165" s="36" t="s">
        <v>4</v>
      </c>
      <c r="D165" s="37">
        <v>9378620</v>
      </c>
      <c r="E165" s="37" t="s">
        <v>843</v>
      </c>
      <c r="F165" s="30"/>
      <c r="G165" s="30"/>
      <c r="H165" s="30"/>
      <c r="I165" s="30"/>
      <c r="J165" s="30"/>
    </row>
    <row r="166" spans="1:10" ht="18" x14ac:dyDescent="0.15">
      <c r="A166" s="30"/>
      <c r="B166" s="38">
        <v>44801</v>
      </c>
      <c r="C166" s="36" t="s">
        <v>3</v>
      </c>
      <c r="D166" s="37">
        <v>9504047</v>
      </c>
      <c r="E166" s="37" t="s">
        <v>844</v>
      </c>
      <c r="F166" s="30"/>
      <c r="G166" s="30"/>
      <c r="H166" s="30"/>
      <c r="I166" s="30"/>
      <c r="J166" s="30"/>
    </row>
    <row r="167" spans="1:10" ht="18" x14ac:dyDescent="0.15">
      <c r="A167" s="30"/>
      <c r="B167" s="38">
        <v>44802</v>
      </c>
      <c r="C167" s="36" t="s">
        <v>4</v>
      </c>
      <c r="D167" s="37">
        <v>9302243</v>
      </c>
      <c r="E167" s="37" t="s">
        <v>845</v>
      </c>
      <c r="F167" s="30"/>
      <c r="G167" s="30"/>
      <c r="H167" s="30"/>
      <c r="I167" s="30"/>
      <c r="J167" s="30"/>
    </row>
    <row r="168" spans="1:10" ht="18" x14ac:dyDescent="0.15">
      <c r="A168" s="30"/>
      <c r="B168" s="38">
        <v>44804</v>
      </c>
      <c r="C168" s="36" t="s">
        <v>3</v>
      </c>
      <c r="D168" s="37">
        <v>9479058</v>
      </c>
      <c r="E168" s="37" t="s">
        <v>846</v>
      </c>
      <c r="F168" s="30"/>
      <c r="G168" s="30"/>
      <c r="H168" s="30"/>
      <c r="I168" s="30"/>
      <c r="J168" s="30"/>
    </row>
    <row r="169" spans="1:10" ht="18" x14ac:dyDescent="0.15">
      <c r="A169" s="30"/>
      <c r="B169" s="38"/>
      <c r="C169" s="36"/>
      <c r="D169" s="37"/>
      <c r="E169" s="37"/>
      <c r="F169" s="30"/>
      <c r="G169" s="30"/>
      <c r="H169" s="30"/>
      <c r="I169" s="30"/>
      <c r="J169" s="30"/>
    </row>
    <row r="170" spans="1:10" ht="18" x14ac:dyDescent="0.15">
      <c r="A170" s="30"/>
      <c r="B170" s="51" t="s">
        <v>67</v>
      </c>
      <c r="C170" s="36"/>
      <c r="D170" s="37"/>
      <c r="E170" s="37"/>
      <c r="F170" s="30"/>
      <c r="G170" s="30"/>
      <c r="H170" s="30"/>
      <c r="I170" s="30"/>
      <c r="J170" s="30"/>
    </row>
    <row r="171" spans="1:10" ht="18" x14ac:dyDescent="0.15">
      <c r="A171" s="30"/>
      <c r="B171" s="38"/>
      <c r="C171" s="36"/>
      <c r="D171" s="37"/>
      <c r="E171" s="37"/>
      <c r="F171" s="30"/>
      <c r="G171" s="30"/>
      <c r="H171" s="30"/>
      <c r="I171" s="30"/>
      <c r="J171" s="30"/>
    </row>
    <row r="172" spans="1:10" ht="18" x14ac:dyDescent="0.15">
      <c r="A172" s="30"/>
      <c r="B172" s="38">
        <v>44806</v>
      </c>
      <c r="C172" s="36" t="s">
        <v>35</v>
      </c>
      <c r="D172" s="16">
        <v>9277371</v>
      </c>
      <c r="E172" s="37" t="s">
        <v>847</v>
      </c>
      <c r="F172" s="30"/>
      <c r="G172" s="30"/>
      <c r="H172" s="30"/>
      <c r="I172" s="30"/>
      <c r="J172" s="30"/>
    </row>
    <row r="173" spans="1:10" ht="18" x14ac:dyDescent="0.15">
      <c r="A173" s="30"/>
      <c r="B173" s="38">
        <v>44806</v>
      </c>
      <c r="C173" s="36" t="s">
        <v>40</v>
      </c>
      <c r="D173" s="16">
        <v>9144689</v>
      </c>
      <c r="E173" s="37" t="s">
        <v>848</v>
      </c>
      <c r="F173" s="30"/>
      <c r="G173" s="30"/>
      <c r="H173" s="30"/>
      <c r="I173" s="30"/>
      <c r="J173" s="30"/>
    </row>
    <row r="174" spans="1:10" ht="18" x14ac:dyDescent="0.15">
      <c r="A174" s="30"/>
      <c r="B174" s="38">
        <v>44807</v>
      </c>
      <c r="C174" s="38" t="s">
        <v>4</v>
      </c>
      <c r="D174" s="16">
        <v>9243289</v>
      </c>
      <c r="E174" s="38" t="s">
        <v>284</v>
      </c>
      <c r="F174" s="30"/>
      <c r="G174" s="30"/>
      <c r="H174" s="30"/>
      <c r="I174" s="30"/>
      <c r="J174" s="30"/>
    </row>
    <row r="175" spans="1:10" ht="18" x14ac:dyDescent="0.15">
      <c r="A175" s="30"/>
      <c r="B175" s="38">
        <v>44810</v>
      </c>
      <c r="C175" s="36" t="s">
        <v>4</v>
      </c>
      <c r="D175" s="16">
        <v>9683087</v>
      </c>
      <c r="E175" s="37" t="s">
        <v>849</v>
      </c>
      <c r="F175" s="30"/>
      <c r="G175" s="30"/>
      <c r="H175" s="30"/>
      <c r="I175" s="30"/>
      <c r="J175" s="30"/>
    </row>
    <row r="176" spans="1:10" ht="18" x14ac:dyDescent="0.15">
      <c r="A176" s="30"/>
      <c r="B176" s="38">
        <v>44812</v>
      </c>
      <c r="C176" s="36" t="s">
        <v>35</v>
      </c>
      <c r="D176" s="16">
        <v>9848687</v>
      </c>
      <c r="E176" s="37" t="s">
        <v>850</v>
      </c>
      <c r="F176" s="30"/>
      <c r="G176" s="30"/>
      <c r="H176" s="30"/>
      <c r="I176" s="30"/>
      <c r="J176" s="30"/>
    </row>
    <row r="177" spans="1:10" ht="18" x14ac:dyDescent="0.15">
      <c r="A177" s="30"/>
      <c r="B177" s="38">
        <v>44813</v>
      </c>
      <c r="C177" s="36" t="s">
        <v>4</v>
      </c>
      <c r="D177" s="16">
        <v>9291585</v>
      </c>
      <c r="E177" s="37" t="s">
        <v>851</v>
      </c>
      <c r="F177" s="30"/>
      <c r="G177" s="30"/>
      <c r="H177" s="30"/>
      <c r="I177" s="30"/>
      <c r="J177" s="30"/>
    </row>
    <row r="178" spans="1:10" ht="18" x14ac:dyDescent="0.15">
      <c r="A178" s="30"/>
      <c r="B178" s="38">
        <v>44817</v>
      </c>
      <c r="C178" s="36" t="s">
        <v>35</v>
      </c>
      <c r="D178" s="16">
        <v>9885908</v>
      </c>
      <c r="E178" s="37" t="s">
        <v>852</v>
      </c>
      <c r="F178" s="30"/>
      <c r="G178" s="30"/>
      <c r="H178" s="30"/>
      <c r="I178" s="30"/>
      <c r="J178" s="30"/>
    </row>
    <row r="179" spans="1:10" ht="18" x14ac:dyDescent="0.15">
      <c r="A179" s="30"/>
      <c r="B179" s="38">
        <v>44824</v>
      </c>
      <c r="C179" s="36" t="s">
        <v>3</v>
      </c>
      <c r="D179" s="16">
        <v>9136204</v>
      </c>
      <c r="E179" s="37" t="s">
        <v>350</v>
      </c>
      <c r="F179" s="30"/>
      <c r="G179" s="30"/>
      <c r="H179" s="30"/>
      <c r="I179" s="30"/>
      <c r="J179" s="30"/>
    </row>
    <row r="180" spans="1:10" ht="18" x14ac:dyDescent="0.15">
      <c r="A180" s="30"/>
      <c r="B180" s="38">
        <v>44829</v>
      </c>
      <c r="C180" s="36" t="s">
        <v>128</v>
      </c>
      <c r="D180" s="16">
        <v>9117416</v>
      </c>
      <c r="E180" s="37" t="s">
        <v>853</v>
      </c>
      <c r="F180" s="30"/>
      <c r="G180" s="30"/>
      <c r="H180" s="30"/>
      <c r="I180" s="30"/>
      <c r="J180" s="30"/>
    </row>
    <row r="181" spans="1:10" ht="18" x14ac:dyDescent="0.15">
      <c r="A181" s="30"/>
      <c r="B181" s="38">
        <v>44830</v>
      </c>
      <c r="C181" s="36" t="s">
        <v>35</v>
      </c>
      <c r="D181" s="16">
        <v>9411329</v>
      </c>
      <c r="E181" s="37" t="s">
        <v>854</v>
      </c>
      <c r="F181" s="30"/>
      <c r="G181" s="30"/>
      <c r="H181" s="30"/>
      <c r="I181" s="30"/>
      <c r="J181" s="30"/>
    </row>
    <row r="182" spans="1:10" ht="18" x14ac:dyDescent="0.15">
      <c r="A182" s="30"/>
      <c r="B182" s="38">
        <v>44830</v>
      </c>
      <c r="C182" s="36" t="s">
        <v>36</v>
      </c>
      <c r="D182" s="16">
        <v>9612325</v>
      </c>
      <c r="E182" s="37" t="s">
        <v>855</v>
      </c>
      <c r="F182" s="30"/>
      <c r="G182" s="30"/>
      <c r="H182" s="30"/>
      <c r="I182" s="30"/>
      <c r="J182" s="30"/>
    </row>
    <row r="183" spans="1:10" ht="18" x14ac:dyDescent="0.15">
      <c r="A183" s="30"/>
      <c r="B183" s="38">
        <v>44831</v>
      </c>
      <c r="C183" s="29" t="s">
        <v>39</v>
      </c>
      <c r="D183" s="16">
        <v>9145011</v>
      </c>
      <c r="E183" s="37" t="s">
        <v>856</v>
      </c>
      <c r="F183" s="30"/>
      <c r="G183" s="30"/>
      <c r="H183" s="30"/>
      <c r="I183" s="30"/>
      <c r="J183" s="30"/>
    </row>
    <row r="184" spans="1:10" ht="18" x14ac:dyDescent="0.15">
      <c r="A184" s="30"/>
      <c r="B184" s="38">
        <v>44833</v>
      </c>
      <c r="C184" s="36" t="s">
        <v>57</v>
      </c>
      <c r="D184" s="16">
        <v>9435868</v>
      </c>
      <c r="E184" s="37" t="s">
        <v>857</v>
      </c>
      <c r="F184" s="30"/>
      <c r="G184" s="30"/>
      <c r="H184" s="30"/>
      <c r="I184" s="30"/>
      <c r="J184" s="30"/>
    </row>
    <row r="185" spans="1:10" ht="18" x14ac:dyDescent="0.15">
      <c r="A185" s="30"/>
      <c r="B185" s="38"/>
      <c r="C185" s="36"/>
      <c r="D185" s="16"/>
      <c r="E185" s="37"/>
      <c r="F185" s="30"/>
      <c r="G185" s="30"/>
      <c r="H185" s="30"/>
      <c r="I185" s="30"/>
      <c r="J185" s="30"/>
    </row>
    <row r="186" spans="1:10" ht="18" x14ac:dyDescent="0.15">
      <c r="A186" s="30"/>
      <c r="B186" s="51" t="s">
        <v>43</v>
      </c>
      <c r="C186" s="36"/>
      <c r="D186" s="16"/>
      <c r="E186" s="37"/>
      <c r="F186" s="30"/>
      <c r="G186" s="30"/>
      <c r="H186" s="30"/>
      <c r="I186" s="30"/>
      <c r="J186" s="30"/>
    </row>
    <row r="187" spans="1:10" ht="18" x14ac:dyDescent="0.15">
      <c r="A187" s="30"/>
      <c r="B187" s="38"/>
      <c r="C187" s="36"/>
      <c r="D187" s="37"/>
      <c r="E187" s="37"/>
      <c r="F187" s="30"/>
      <c r="G187" s="30"/>
      <c r="H187" s="30"/>
      <c r="I187" s="30"/>
      <c r="J187" s="30"/>
    </row>
    <row r="188" spans="1:10" ht="18" x14ac:dyDescent="0.15">
      <c r="A188" s="30"/>
      <c r="B188" s="38">
        <v>44835</v>
      </c>
      <c r="C188" s="36" t="s">
        <v>36</v>
      </c>
      <c r="D188" s="16">
        <v>9123245</v>
      </c>
      <c r="E188" s="37" t="s">
        <v>858</v>
      </c>
      <c r="F188" s="30"/>
      <c r="G188" s="30"/>
      <c r="H188" s="30"/>
      <c r="I188" s="30"/>
      <c r="J188" s="30"/>
    </row>
    <row r="189" spans="1:10" ht="18" x14ac:dyDescent="0.15">
      <c r="A189" s="30"/>
      <c r="B189" s="38">
        <v>44836</v>
      </c>
      <c r="C189" s="36" t="s">
        <v>4</v>
      </c>
      <c r="D189" s="16">
        <v>9143415</v>
      </c>
      <c r="E189" s="37" t="s">
        <v>834</v>
      </c>
      <c r="F189" s="30"/>
      <c r="G189" s="30"/>
      <c r="H189" s="30"/>
      <c r="I189" s="30"/>
      <c r="J189" s="30"/>
    </row>
    <row r="190" spans="1:10" ht="18" x14ac:dyDescent="0.15">
      <c r="A190" s="30"/>
      <c r="B190" s="38">
        <v>44837</v>
      </c>
      <c r="C190" s="36" t="s">
        <v>32</v>
      </c>
      <c r="D190" s="37">
        <v>9145138</v>
      </c>
      <c r="E190" s="37" t="s">
        <v>859</v>
      </c>
      <c r="F190" s="30"/>
      <c r="G190" s="30"/>
      <c r="H190" s="30"/>
      <c r="I190" s="30"/>
      <c r="J190" s="30"/>
    </row>
    <row r="191" spans="1:10" ht="18" x14ac:dyDescent="0.15">
      <c r="A191" s="30"/>
      <c r="B191" s="51">
        <v>44837</v>
      </c>
      <c r="C191" s="36" t="s">
        <v>7</v>
      </c>
      <c r="D191" s="37">
        <v>9436214</v>
      </c>
      <c r="E191" s="37" t="s">
        <v>860</v>
      </c>
      <c r="F191" s="30"/>
      <c r="G191" s="30"/>
      <c r="H191" s="30"/>
      <c r="I191" s="30"/>
      <c r="J191" s="30"/>
    </row>
    <row r="192" spans="1:10" ht="18" x14ac:dyDescent="0.15">
      <c r="A192" s="30"/>
      <c r="B192" s="38">
        <v>44838</v>
      </c>
      <c r="C192" s="36" t="s">
        <v>3</v>
      </c>
      <c r="D192" s="37">
        <v>9489534</v>
      </c>
      <c r="E192" s="37" t="s">
        <v>861</v>
      </c>
      <c r="F192" s="30"/>
      <c r="G192" s="30"/>
      <c r="H192" s="30"/>
      <c r="I192" s="30"/>
      <c r="J192" s="30"/>
    </row>
    <row r="193" spans="1:10" ht="18" x14ac:dyDescent="0.15">
      <c r="A193" s="30"/>
      <c r="B193" s="38">
        <v>44838</v>
      </c>
      <c r="C193" s="36" t="s">
        <v>3</v>
      </c>
      <c r="D193" s="16">
        <v>96699267</v>
      </c>
      <c r="E193" s="37" t="s">
        <v>862</v>
      </c>
      <c r="F193" s="30"/>
      <c r="G193" s="30"/>
      <c r="H193" s="30"/>
      <c r="I193" s="30"/>
      <c r="J193" s="30"/>
    </row>
    <row r="194" spans="1:10" ht="18" x14ac:dyDescent="0.15">
      <c r="A194" s="30"/>
      <c r="B194" s="38">
        <v>44837</v>
      </c>
      <c r="C194" s="36" t="s">
        <v>4</v>
      </c>
      <c r="D194" s="16"/>
      <c r="E194" s="37" t="s">
        <v>863</v>
      </c>
      <c r="F194" s="30"/>
      <c r="G194" s="30"/>
      <c r="H194" s="30"/>
      <c r="I194" s="30"/>
      <c r="J194" s="30"/>
    </row>
    <row r="195" spans="1:10" ht="18" x14ac:dyDescent="0.15">
      <c r="A195" s="30"/>
      <c r="B195" s="38">
        <v>44841</v>
      </c>
      <c r="C195" s="36" t="s">
        <v>36</v>
      </c>
      <c r="D195" s="16">
        <v>9174127</v>
      </c>
      <c r="E195" s="37" t="s">
        <v>864</v>
      </c>
      <c r="F195" s="30"/>
      <c r="G195" s="30"/>
      <c r="H195" s="30"/>
      <c r="I195" s="30"/>
      <c r="J195" s="30"/>
    </row>
    <row r="196" spans="1:10" ht="18" x14ac:dyDescent="0.15">
      <c r="A196" s="30"/>
      <c r="B196" s="38">
        <v>44841</v>
      </c>
      <c r="C196" s="36" t="s">
        <v>35</v>
      </c>
      <c r="D196" s="16">
        <v>9327360</v>
      </c>
      <c r="E196" s="37" t="s">
        <v>865</v>
      </c>
      <c r="F196" s="30"/>
      <c r="G196" s="30"/>
      <c r="H196" s="30"/>
      <c r="I196" s="30"/>
      <c r="J196" s="30"/>
    </row>
    <row r="197" spans="1:10" ht="18" x14ac:dyDescent="0.15">
      <c r="A197" s="30"/>
      <c r="B197" s="38">
        <v>44841</v>
      </c>
      <c r="C197" s="36" t="s">
        <v>4</v>
      </c>
      <c r="D197" s="16">
        <v>9480174</v>
      </c>
      <c r="E197" s="37" t="s">
        <v>866</v>
      </c>
      <c r="F197" s="30"/>
      <c r="G197" s="30"/>
      <c r="H197" s="30"/>
      <c r="I197" s="30"/>
      <c r="J197" s="30"/>
    </row>
    <row r="198" spans="1:10" ht="18" x14ac:dyDescent="0.15">
      <c r="A198" s="30"/>
      <c r="B198" s="38">
        <v>44841</v>
      </c>
      <c r="C198" s="36" t="s">
        <v>36</v>
      </c>
      <c r="D198" s="16">
        <v>9255749</v>
      </c>
      <c r="E198" s="37" t="s">
        <v>867</v>
      </c>
      <c r="F198" s="30"/>
      <c r="G198" s="30"/>
      <c r="H198" s="30"/>
      <c r="I198" s="30"/>
      <c r="J198" s="30"/>
    </row>
    <row r="199" spans="1:10" ht="18" x14ac:dyDescent="0.15">
      <c r="A199" s="30"/>
      <c r="B199" s="38">
        <v>44843</v>
      </c>
      <c r="C199" s="36" t="s">
        <v>57</v>
      </c>
      <c r="D199" s="16">
        <v>9595321</v>
      </c>
      <c r="E199" s="37" t="s">
        <v>868</v>
      </c>
      <c r="F199" s="30"/>
      <c r="G199" s="30"/>
      <c r="H199" s="30"/>
      <c r="I199" s="30"/>
      <c r="J199" s="30"/>
    </row>
    <row r="200" spans="1:10" ht="18" x14ac:dyDescent="0.15">
      <c r="A200" s="30"/>
      <c r="B200" s="38">
        <v>44841</v>
      </c>
      <c r="C200" s="36" t="s">
        <v>3</v>
      </c>
      <c r="D200" s="16">
        <v>9163192</v>
      </c>
      <c r="E200" s="37" t="s">
        <v>800</v>
      </c>
      <c r="F200" s="30"/>
      <c r="G200" s="30"/>
      <c r="H200" s="30"/>
      <c r="I200" s="30"/>
      <c r="J200" s="30"/>
    </row>
    <row r="201" spans="1:10" ht="18" x14ac:dyDescent="0.15">
      <c r="A201" s="30"/>
      <c r="B201" s="38">
        <v>44842</v>
      </c>
      <c r="C201" s="36" t="s">
        <v>7</v>
      </c>
      <c r="D201" s="16">
        <v>9302243</v>
      </c>
      <c r="E201" s="37" t="s">
        <v>845</v>
      </c>
      <c r="F201" s="30"/>
      <c r="G201" s="30"/>
      <c r="H201" s="30"/>
      <c r="I201" s="30"/>
      <c r="J201" s="30"/>
    </row>
    <row r="202" spans="1:10" ht="18" x14ac:dyDescent="0.15">
      <c r="A202" s="30"/>
      <c r="B202" s="38">
        <v>44843</v>
      </c>
      <c r="C202" s="36" t="s">
        <v>3</v>
      </c>
      <c r="D202" s="16">
        <v>9612351</v>
      </c>
      <c r="E202" s="37" t="s">
        <v>869</v>
      </c>
      <c r="F202" s="30"/>
      <c r="G202" s="30"/>
      <c r="H202" s="30"/>
      <c r="I202" s="30"/>
      <c r="J202" s="30"/>
    </row>
    <row r="203" spans="1:10" ht="18" x14ac:dyDescent="0.15">
      <c r="A203" s="30"/>
      <c r="B203" s="38">
        <v>44844</v>
      </c>
      <c r="C203" s="36" t="s">
        <v>36</v>
      </c>
      <c r="D203" s="16">
        <v>9736195</v>
      </c>
      <c r="E203" s="37" t="s">
        <v>870</v>
      </c>
      <c r="F203" s="30"/>
      <c r="G203" s="30"/>
      <c r="H203" s="30"/>
      <c r="I203" s="30"/>
      <c r="J203" s="30"/>
    </row>
    <row r="204" spans="1:10" ht="18" x14ac:dyDescent="0.15">
      <c r="A204" s="30"/>
      <c r="B204" s="38">
        <v>44844</v>
      </c>
      <c r="C204" s="36" t="s">
        <v>7</v>
      </c>
      <c r="D204" s="16">
        <v>9302243</v>
      </c>
      <c r="E204" s="37" t="s">
        <v>845</v>
      </c>
      <c r="F204" s="30"/>
      <c r="G204" s="30"/>
      <c r="H204" s="30"/>
      <c r="I204" s="30"/>
      <c r="J204" s="30"/>
    </row>
    <row r="205" spans="1:10" ht="18" x14ac:dyDescent="0.15">
      <c r="A205" s="30"/>
      <c r="B205" s="38">
        <v>44847</v>
      </c>
      <c r="C205" s="36" t="s">
        <v>57</v>
      </c>
      <c r="D205" s="16">
        <v>9818084</v>
      </c>
      <c r="E205" s="37" t="s">
        <v>871</v>
      </c>
      <c r="F205" s="30"/>
      <c r="G205" s="30"/>
      <c r="H205" s="30"/>
      <c r="I205" s="30"/>
      <c r="J205" s="30"/>
    </row>
    <row r="206" spans="1:10" ht="18" x14ac:dyDescent="0.15">
      <c r="A206" s="30"/>
      <c r="B206" s="38">
        <v>44847</v>
      </c>
      <c r="C206" s="36" t="s">
        <v>3</v>
      </c>
      <c r="D206" s="16">
        <v>9004164</v>
      </c>
      <c r="E206" s="37" t="s">
        <v>872</v>
      </c>
      <c r="F206" s="30"/>
      <c r="G206" s="30"/>
      <c r="H206" s="30"/>
      <c r="I206" s="30"/>
      <c r="J206" s="30"/>
    </row>
    <row r="207" spans="1:10" ht="18" x14ac:dyDescent="0.15">
      <c r="A207" s="30"/>
      <c r="B207" s="38">
        <v>44848</v>
      </c>
      <c r="C207" s="36" t="s">
        <v>4</v>
      </c>
      <c r="D207" s="16">
        <v>9857432</v>
      </c>
      <c r="E207" s="37" t="s">
        <v>873</v>
      </c>
      <c r="F207" s="30"/>
      <c r="G207" s="30"/>
      <c r="H207" s="30"/>
      <c r="I207" s="30"/>
      <c r="J207" s="30"/>
    </row>
    <row r="208" spans="1:10" ht="18" x14ac:dyDescent="0.15">
      <c r="A208" s="30"/>
      <c r="B208" s="38">
        <v>44848</v>
      </c>
      <c r="C208" s="36" t="s">
        <v>36</v>
      </c>
      <c r="D208" s="16">
        <v>9720718</v>
      </c>
      <c r="E208" s="37" t="s">
        <v>874</v>
      </c>
      <c r="F208" s="30"/>
      <c r="G208" s="30"/>
      <c r="H208" s="30"/>
      <c r="I208" s="30"/>
      <c r="J208" s="30"/>
    </row>
    <row r="209" spans="1:10" ht="18" x14ac:dyDescent="0.15">
      <c r="A209" s="30"/>
      <c r="B209" s="38">
        <v>44849</v>
      </c>
      <c r="C209" s="36" t="s">
        <v>3</v>
      </c>
      <c r="D209" s="16">
        <v>9724697</v>
      </c>
      <c r="E209" s="37" t="s">
        <v>875</v>
      </c>
      <c r="F209" s="30"/>
      <c r="G209" s="30"/>
      <c r="H209" s="30"/>
      <c r="I209" s="30"/>
      <c r="J209" s="30"/>
    </row>
    <row r="210" spans="1:10" ht="18" x14ac:dyDescent="0.15">
      <c r="A210" s="30"/>
      <c r="B210" s="38">
        <v>44849</v>
      </c>
      <c r="C210" s="36" t="s">
        <v>3</v>
      </c>
      <c r="D210" s="16">
        <v>9004164</v>
      </c>
      <c r="E210" s="37" t="s">
        <v>872</v>
      </c>
      <c r="F210" s="30"/>
      <c r="G210" s="30"/>
      <c r="H210" s="30"/>
      <c r="I210" s="30"/>
      <c r="J210" s="30"/>
    </row>
    <row r="211" spans="1:10" ht="18" x14ac:dyDescent="0.15">
      <c r="A211" s="30"/>
      <c r="B211" s="38">
        <v>44849</v>
      </c>
      <c r="C211" s="36" t="s">
        <v>128</v>
      </c>
      <c r="D211" s="16">
        <v>9195145</v>
      </c>
      <c r="E211" s="37" t="s">
        <v>876</v>
      </c>
      <c r="F211" s="30"/>
      <c r="G211" s="30"/>
      <c r="H211" s="30"/>
      <c r="I211" s="30"/>
      <c r="J211" s="30"/>
    </row>
    <row r="212" spans="1:10" ht="18" x14ac:dyDescent="0.15">
      <c r="A212" s="30"/>
      <c r="B212" s="38">
        <v>44849</v>
      </c>
      <c r="C212" s="36" t="s">
        <v>4</v>
      </c>
      <c r="D212" s="16">
        <v>9302243</v>
      </c>
      <c r="E212" s="37" t="s">
        <v>845</v>
      </c>
      <c r="F212" s="30"/>
      <c r="G212" s="30"/>
      <c r="H212" s="30"/>
      <c r="I212" s="30"/>
      <c r="J212" s="30"/>
    </row>
    <row r="213" spans="1:10" ht="18" x14ac:dyDescent="0.15">
      <c r="A213" s="30"/>
      <c r="B213" s="38">
        <v>44852</v>
      </c>
      <c r="C213" s="36" t="s">
        <v>4</v>
      </c>
      <c r="D213" s="37">
        <v>9304318</v>
      </c>
      <c r="E213" s="37" t="s">
        <v>877</v>
      </c>
      <c r="F213" s="30"/>
      <c r="G213" s="30"/>
      <c r="H213" s="30"/>
      <c r="I213" s="30"/>
      <c r="J213" s="30"/>
    </row>
    <row r="214" spans="1:10" ht="18" x14ac:dyDescent="0.15">
      <c r="A214" s="30"/>
      <c r="B214" s="38">
        <v>44854</v>
      </c>
      <c r="C214" s="36" t="s">
        <v>128</v>
      </c>
      <c r="D214" s="16">
        <v>8911504</v>
      </c>
      <c r="E214" s="37" t="s">
        <v>878</v>
      </c>
      <c r="F214" s="30"/>
      <c r="G214" s="30"/>
      <c r="H214" s="30"/>
      <c r="I214" s="30"/>
      <c r="J214" s="30"/>
    </row>
    <row r="215" spans="1:10" ht="18" x14ac:dyDescent="0.15">
      <c r="A215" s="30"/>
      <c r="B215" s="38">
        <v>44854</v>
      </c>
      <c r="C215" s="36" t="s">
        <v>57</v>
      </c>
      <c r="D215" s="16">
        <v>9451094</v>
      </c>
      <c r="E215" s="37" t="s">
        <v>879</v>
      </c>
      <c r="F215" s="30"/>
      <c r="G215" s="30"/>
      <c r="H215" s="30"/>
      <c r="I215" s="30"/>
      <c r="J215" s="30"/>
    </row>
    <row r="216" spans="1:10" ht="18" x14ac:dyDescent="0.15">
      <c r="A216" s="30"/>
      <c r="B216" s="38">
        <v>44855</v>
      </c>
      <c r="C216" s="36" t="s">
        <v>4</v>
      </c>
      <c r="D216" s="16">
        <v>9649988</v>
      </c>
      <c r="E216" s="37" t="s">
        <v>880</v>
      </c>
      <c r="F216" s="30"/>
      <c r="G216" s="30"/>
      <c r="H216" s="30"/>
      <c r="I216" s="30"/>
      <c r="J216" s="30"/>
    </row>
    <row r="217" spans="1:10" ht="18" x14ac:dyDescent="0.15">
      <c r="A217" s="30"/>
      <c r="B217" s="38">
        <v>44857</v>
      </c>
      <c r="C217" s="36" t="s">
        <v>4</v>
      </c>
      <c r="D217" s="16">
        <v>9444273</v>
      </c>
      <c r="E217" s="37" t="s">
        <v>881</v>
      </c>
      <c r="F217" s="30"/>
      <c r="G217" s="30"/>
      <c r="H217" s="30"/>
      <c r="I217" s="30"/>
      <c r="J217" s="30"/>
    </row>
    <row r="218" spans="1:10" ht="18" x14ac:dyDescent="0.15">
      <c r="A218" s="30"/>
      <c r="B218" s="38">
        <v>44858</v>
      </c>
      <c r="C218" s="36" t="s">
        <v>36</v>
      </c>
      <c r="D218" s="16">
        <v>9545039</v>
      </c>
      <c r="E218" s="37" t="s">
        <v>882</v>
      </c>
      <c r="F218" s="30"/>
      <c r="G218" s="30"/>
      <c r="H218" s="30"/>
      <c r="I218" s="30"/>
      <c r="J218" s="30"/>
    </row>
    <row r="219" spans="1:10" ht="18" x14ac:dyDescent="0.15">
      <c r="A219" s="30"/>
      <c r="B219" s="38">
        <v>44859</v>
      </c>
      <c r="C219" s="36" t="s">
        <v>3</v>
      </c>
      <c r="D219" s="16">
        <v>9668063</v>
      </c>
      <c r="E219" s="37" t="s">
        <v>883</v>
      </c>
      <c r="F219" s="30"/>
      <c r="G219" s="30"/>
      <c r="H219" s="30"/>
      <c r="I219" s="30"/>
      <c r="J219" s="30"/>
    </row>
    <row r="220" spans="1:10" ht="18" x14ac:dyDescent="0.15">
      <c r="A220" s="30"/>
      <c r="B220" s="38">
        <v>44859</v>
      </c>
      <c r="C220" s="36" t="s">
        <v>3</v>
      </c>
      <c r="D220" s="16">
        <v>9715713</v>
      </c>
      <c r="E220" s="37" t="s">
        <v>884</v>
      </c>
      <c r="F220" s="30"/>
      <c r="G220" s="30"/>
      <c r="H220" s="30"/>
      <c r="I220" s="30"/>
      <c r="J220" s="30"/>
    </row>
    <row r="221" spans="1:10" ht="18" x14ac:dyDescent="0.15">
      <c r="A221" s="30"/>
      <c r="B221" s="38">
        <v>44860</v>
      </c>
      <c r="C221" s="36" t="s">
        <v>4</v>
      </c>
      <c r="D221" s="37">
        <v>9767390</v>
      </c>
      <c r="E221" s="37" t="s">
        <v>414</v>
      </c>
      <c r="F221" s="30"/>
      <c r="G221" s="30"/>
      <c r="H221" s="30"/>
      <c r="I221" s="30"/>
      <c r="J221" s="30"/>
    </row>
    <row r="222" spans="1:10" ht="18" x14ac:dyDescent="0.15">
      <c r="A222" s="30"/>
      <c r="B222" s="38">
        <v>44862</v>
      </c>
      <c r="C222" s="36" t="s">
        <v>3</v>
      </c>
      <c r="D222" s="37">
        <v>9881366</v>
      </c>
      <c r="E222" s="37" t="s">
        <v>885</v>
      </c>
      <c r="F222" s="30"/>
      <c r="G222" s="30"/>
      <c r="H222" s="30"/>
      <c r="I222" s="30"/>
      <c r="J222" s="30"/>
    </row>
    <row r="223" spans="1:10" ht="18" x14ac:dyDescent="0.15">
      <c r="A223" s="30"/>
      <c r="B223" s="38">
        <v>44862</v>
      </c>
      <c r="C223" s="36" t="s">
        <v>3</v>
      </c>
      <c r="D223" s="37">
        <v>9548574</v>
      </c>
      <c r="E223" s="37" t="s">
        <v>886</v>
      </c>
      <c r="F223" s="30"/>
      <c r="G223" s="30"/>
      <c r="H223" s="30"/>
      <c r="I223" s="30"/>
      <c r="J223" s="30"/>
    </row>
    <row r="224" spans="1:10" ht="18" x14ac:dyDescent="0.15">
      <c r="A224" s="30"/>
      <c r="B224" s="38">
        <v>44863</v>
      </c>
      <c r="C224" s="36" t="s">
        <v>4</v>
      </c>
      <c r="D224" s="16">
        <v>9487263</v>
      </c>
      <c r="E224" s="37" t="s">
        <v>887</v>
      </c>
      <c r="F224" s="30"/>
      <c r="G224" s="30"/>
      <c r="H224" s="30"/>
      <c r="I224" s="30"/>
      <c r="J224" s="30"/>
    </row>
    <row r="225" spans="1:10" ht="18" x14ac:dyDescent="0.15">
      <c r="A225" s="30"/>
      <c r="B225" s="38">
        <v>44863</v>
      </c>
      <c r="C225" s="36" t="s">
        <v>36</v>
      </c>
      <c r="D225" s="16">
        <v>9473468</v>
      </c>
      <c r="E225" s="37" t="s">
        <v>888</v>
      </c>
      <c r="F225" s="30"/>
      <c r="G225" s="30"/>
      <c r="H225" s="30"/>
      <c r="I225" s="30"/>
      <c r="J225" s="30"/>
    </row>
    <row r="226" spans="1:10" ht="18" x14ac:dyDescent="0.15">
      <c r="A226" s="30"/>
      <c r="B226" s="38">
        <v>44865</v>
      </c>
      <c r="C226" s="36" t="s">
        <v>36</v>
      </c>
      <c r="D226" s="16">
        <v>8801072</v>
      </c>
      <c r="E226" s="37" t="s">
        <v>889</v>
      </c>
      <c r="F226" s="30"/>
      <c r="G226" s="30"/>
      <c r="H226" s="30"/>
      <c r="I226" s="30"/>
      <c r="J226" s="30"/>
    </row>
    <row r="227" spans="1:10" ht="18" x14ac:dyDescent="0.15">
      <c r="A227" s="30"/>
      <c r="B227" s="38">
        <v>44865</v>
      </c>
      <c r="C227" s="36" t="s">
        <v>4</v>
      </c>
      <c r="D227" s="16">
        <v>9857444</v>
      </c>
      <c r="E227" s="37" t="s">
        <v>890</v>
      </c>
      <c r="F227" s="30"/>
      <c r="G227" s="30"/>
      <c r="H227" s="30"/>
      <c r="I227" s="30"/>
      <c r="J227" s="30"/>
    </row>
    <row r="228" spans="1:10" ht="18" x14ac:dyDescent="0.15">
      <c r="A228" s="30"/>
      <c r="B228" s="40">
        <v>44865</v>
      </c>
      <c r="C228" s="36" t="s">
        <v>3</v>
      </c>
      <c r="D228" s="16">
        <v>9647887</v>
      </c>
      <c r="E228" s="37" t="s">
        <v>891</v>
      </c>
      <c r="F228" s="30"/>
      <c r="G228" s="30"/>
      <c r="H228" s="30"/>
      <c r="I228" s="30"/>
      <c r="J228" s="30"/>
    </row>
    <row r="229" spans="1:10" ht="18" x14ac:dyDescent="0.15">
      <c r="A229" s="30"/>
      <c r="B229" s="38"/>
      <c r="C229" s="36"/>
      <c r="D229" s="16"/>
      <c r="E229" s="37"/>
      <c r="F229" s="30"/>
      <c r="G229" s="30"/>
      <c r="H229" s="30"/>
      <c r="I229" s="30"/>
      <c r="J229" s="30"/>
    </row>
    <row r="230" spans="1:10" ht="18" x14ac:dyDescent="0.15">
      <c r="A230" s="30"/>
      <c r="B230" s="38"/>
      <c r="C230" s="36"/>
      <c r="D230" s="16"/>
      <c r="E230" s="37"/>
      <c r="F230" s="30"/>
      <c r="G230" s="30"/>
      <c r="H230" s="30"/>
      <c r="I230" s="30"/>
      <c r="J230" s="30"/>
    </row>
    <row r="231" spans="1:10" ht="18" x14ac:dyDescent="0.15">
      <c r="A231" s="30"/>
      <c r="B231" s="51" t="s">
        <v>81</v>
      </c>
      <c r="C231" s="36"/>
      <c r="D231" s="16"/>
      <c r="E231" s="37"/>
      <c r="F231" s="30"/>
      <c r="G231" s="30"/>
      <c r="H231" s="30"/>
      <c r="I231" s="30"/>
      <c r="J231" s="30"/>
    </row>
    <row r="232" spans="1:10" ht="18" x14ac:dyDescent="0.15">
      <c r="A232" s="30"/>
      <c r="B232" s="38"/>
      <c r="C232" s="36"/>
      <c r="D232" s="16"/>
      <c r="E232" s="37"/>
      <c r="F232" s="30"/>
      <c r="G232" s="30"/>
      <c r="H232" s="30"/>
      <c r="I232" s="30"/>
      <c r="J232" s="30"/>
    </row>
    <row r="233" spans="1:10" ht="18" x14ac:dyDescent="0.15">
      <c r="A233" s="30"/>
      <c r="B233" s="38">
        <v>44868</v>
      </c>
      <c r="C233" s="36" t="s">
        <v>40</v>
      </c>
      <c r="D233" s="16">
        <v>9211078</v>
      </c>
      <c r="E233" s="37" t="s">
        <v>892</v>
      </c>
      <c r="F233" s="30"/>
      <c r="G233" s="30"/>
      <c r="H233" s="30"/>
      <c r="I233" s="30"/>
      <c r="J233" s="30"/>
    </row>
    <row r="234" spans="1:10" ht="18" x14ac:dyDescent="0.15">
      <c r="A234" s="30"/>
      <c r="B234" s="38">
        <v>44869</v>
      </c>
      <c r="C234" s="36" t="s">
        <v>3</v>
      </c>
      <c r="D234" s="16">
        <v>9356646</v>
      </c>
      <c r="E234" s="37" t="s">
        <v>893</v>
      </c>
      <c r="F234" s="30"/>
      <c r="G234" s="30"/>
      <c r="H234" s="30"/>
      <c r="I234" s="30"/>
      <c r="J234" s="30"/>
    </row>
    <row r="235" spans="1:10" ht="18" x14ac:dyDescent="0.15">
      <c r="A235" s="30"/>
      <c r="B235" s="38">
        <v>44878</v>
      </c>
      <c r="C235" s="36" t="s">
        <v>4</v>
      </c>
      <c r="D235" s="16">
        <v>9404089</v>
      </c>
      <c r="E235" s="37" t="s">
        <v>894</v>
      </c>
      <c r="F235" s="30"/>
      <c r="G235" s="30"/>
      <c r="H235" s="30"/>
      <c r="I235" s="30"/>
      <c r="J235" s="30"/>
    </row>
    <row r="236" spans="1:10" ht="18" x14ac:dyDescent="0.15">
      <c r="A236" s="30"/>
      <c r="B236" s="38">
        <v>44878</v>
      </c>
      <c r="C236" s="36" t="s">
        <v>218</v>
      </c>
      <c r="D236" s="16">
        <v>9119414</v>
      </c>
      <c r="E236" s="37" t="s">
        <v>895</v>
      </c>
      <c r="F236" s="30"/>
      <c r="G236" s="30"/>
      <c r="H236" s="30"/>
      <c r="I236" s="30"/>
      <c r="J236" s="30"/>
    </row>
    <row r="237" spans="1:10" ht="18" x14ac:dyDescent="0.15">
      <c r="A237" s="30"/>
      <c r="B237" s="38">
        <v>44881</v>
      </c>
      <c r="C237" s="36" t="s">
        <v>4</v>
      </c>
      <c r="D237" s="16">
        <v>9309447</v>
      </c>
      <c r="E237" s="37" t="s">
        <v>896</v>
      </c>
      <c r="F237" s="30"/>
      <c r="G237" s="30"/>
      <c r="H237" s="30"/>
      <c r="I237" s="30"/>
      <c r="J237" s="30"/>
    </row>
    <row r="238" spans="1:10" ht="18" x14ac:dyDescent="0.15">
      <c r="A238" s="30"/>
      <c r="B238" s="38">
        <v>44882</v>
      </c>
      <c r="C238" s="36" t="s">
        <v>35</v>
      </c>
      <c r="D238" s="16">
        <v>9367736</v>
      </c>
      <c r="E238" s="37" t="s">
        <v>897</v>
      </c>
      <c r="F238" s="30"/>
      <c r="G238" s="30"/>
      <c r="H238" s="30"/>
      <c r="I238" s="30"/>
      <c r="J238" s="30"/>
    </row>
    <row r="239" spans="1:10" ht="18" x14ac:dyDescent="0.15">
      <c r="A239" s="30"/>
      <c r="B239" s="38">
        <v>44883</v>
      </c>
      <c r="C239" s="36" t="s">
        <v>32</v>
      </c>
      <c r="D239" s="16">
        <v>9479577</v>
      </c>
      <c r="E239" s="37" t="s">
        <v>326</v>
      </c>
      <c r="F239" s="30"/>
      <c r="G239" s="30"/>
      <c r="H239" s="30"/>
      <c r="I239" s="30"/>
      <c r="J239" s="30"/>
    </row>
    <row r="240" spans="1:10" ht="18" x14ac:dyDescent="0.15">
      <c r="A240" s="30"/>
      <c r="B240" s="38">
        <v>44884</v>
      </c>
      <c r="C240" s="36" t="s">
        <v>4</v>
      </c>
      <c r="D240" s="16">
        <v>9450351</v>
      </c>
      <c r="E240" s="37" t="s">
        <v>898</v>
      </c>
      <c r="F240" s="30"/>
      <c r="G240" s="30"/>
      <c r="H240" s="30"/>
      <c r="I240" s="30"/>
      <c r="J240" s="30"/>
    </row>
    <row r="241" spans="1:10" ht="18" x14ac:dyDescent="0.15">
      <c r="A241" s="30"/>
      <c r="B241" s="38">
        <v>44886</v>
      </c>
      <c r="C241" s="36" t="s">
        <v>36</v>
      </c>
      <c r="D241" s="16">
        <v>9234989</v>
      </c>
      <c r="E241" s="37" t="s">
        <v>903</v>
      </c>
      <c r="F241" s="30"/>
      <c r="G241" s="30"/>
      <c r="H241" s="30"/>
      <c r="I241" s="30"/>
      <c r="J241" s="30"/>
    </row>
    <row r="242" spans="1:10" ht="18" x14ac:dyDescent="0.15">
      <c r="A242" s="30"/>
      <c r="B242" s="38">
        <v>44890</v>
      </c>
      <c r="C242" s="36" t="s">
        <v>57</v>
      </c>
      <c r="D242" s="16">
        <v>9757113</v>
      </c>
      <c r="E242" s="37" t="s">
        <v>899</v>
      </c>
      <c r="F242" s="30"/>
      <c r="G242" s="30"/>
      <c r="H242" s="30"/>
      <c r="I242" s="30"/>
      <c r="J242" s="30"/>
    </row>
    <row r="243" spans="1:10" ht="18" x14ac:dyDescent="0.15">
      <c r="A243" s="30"/>
      <c r="B243" s="38">
        <v>44890</v>
      </c>
      <c r="C243" s="36" t="s">
        <v>36</v>
      </c>
      <c r="D243" s="37">
        <v>9449388</v>
      </c>
      <c r="E243" s="37" t="s">
        <v>900</v>
      </c>
      <c r="F243" s="30"/>
      <c r="G243" s="30"/>
      <c r="H243" s="30"/>
      <c r="I243" s="30"/>
      <c r="J243" s="30"/>
    </row>
    <row r="244" spans="1:10" ht="18" x14ac:dyDescent="0.15">
      <c r="A244" s="30"/>
      <c r="B244" s="38">
        <v>44890</v>
      </c>
      <c r="C244" s="36" t="s">
        <v>218</v>
      </c>
      <c r="D244" s="37">
        <v>8404812</v>
      </c>
      <c r="E244" s="37" t="s">
        <v>901</v>
      </c>
      <c r="F244" s="30"/>
      <c r="G244" s="30"/>
      <c r="H244" s="30"/>
      <c r="I244" s="30"/>
      <c r="J244" s="30"/>
    </row>
    <row r="245" spans="1:10" ht="18" x14ac:dyDescent="0.15">
      <c r="A245" s="30"/>
      <c r="B245" s="38">
        <v>44890</v>
      </c>
      <c r="C245" s="36" t="s">
        <v>128</v>
      </c>
      <c r="D245" s="37">
        <v>9138769</v>
      </c>
      <c r="E245" s="37" t="s">
        <v>902</v>
      </c>
      <c r="F245" s="30"/>
      <c r="G245" s="30"/>
      <c r="H245" s="30"/>
      <c r="I245" s="30"/>
      <c r="J245" s="30"/>
    </row>
    <row r="246" spans="1:10" ht="18" x14ac:dyDescent="0.15">
      <c r="A246" s="30"/>
      <c r="B246" s="38"/>
      <c r="C246" s="36"/>
      <c r="D246" s="37"/>
      <c r="E246" s="37"/>
      <c r="F246" s="30"/>
      <c r="G246" s="30"/>
      <c r="H246" s="30"/>
      <c r="I246" s="30"/>
      <c r="J246" s="30"/>
    </row>
    <row r="247" spans="1:10" ht="18" x14ac:dyDescent="0.15">
      <c r="A247" s="30"/>
      <c r="B247" s="38"/>
      <c r="C247" s="36"/>
      <c r="D247" s="16"/>
      <c r="E247" s="29"/>
      <c r="F247" s="30"/>
      <c r="G247" s="30"/>
      <c r="H247" s="30"/>
      <c r="I247" s="30"/>
      <c r="J247" s="30"/>
    </row>
    <row r="248" spans="1:10" ht="18" x14ac:dyDescent="0.15">
      <c r="A248" s="30"/>
      <c r="B248" s="51" t="s">
        <v>96</v>
      </c>
      <c r="C248" s="36"/>
      <c r="D248" s="16"/>
      <c r="E248" s="37"/>
      <c r="F248" s="30"/>
      <c r="G248" s="30"/>
      <c r="H248" s="30"/>
      <c r="I248" s="30"/>
      <c r="J248" s="30"/>
    </row>
    <row r="249" spans="1:10" ht="18" x14ac:dyDescent="0.15">
      <c r="A249" s="30"/>
      <c r="B249" s="38"/>
      <c r="C249" s="36"/>
      <c r="D249" s="16"/>
      <c r="E249" s="37"/>
      <c r="F249" s="30"/>
      <c r="G249" s="30"/>
      <c r="H249" s="30"/>
      <c r="I249" s="30"/>
      <c r="J249" s="30"/>
    </row>
    <row r="250" spans="1:10" ht="18" x14ac:dyDescent="0.15">
      <c r="A250" s="30"/>
      <c r="B250" s="57">
        <v>44896</v>
      </c>
      <c r="C250" s="36" t="s">
        <v>4</v>
      </c>
      <c r="D250" s="16">
        <v>9432206</v>
      </c>
      <c r="E250" s="37" t="s">
        <v>904</v>
      </c>
      <c r="F250" s="30"/>
      <c r="G250" s="30"/>
      <c r="H250" s="30"/>
      <c r="I250" s="30"/>
      <c r="J250" s="30"/>
    </row>
    <row r="251" spans="1:10" ht="18" x14ac:dyDescent="0.15">
      <c r="A251" s="30"/>
      <c r="B251" s="38">
        <v>44896</v>
      </c>
      <c r="C251" s="36" t="s">
        <v>36</v>
      </c>
      <c r="D251" s="16">
        <v>9234317</v>
      </c>
      <c r="E251" s="37" t="s">
        <v>905</v>
      </c>
      <c r="F251" s="30"/>
      <c r="G251" s="30"/>
      <c r="H251" s="30"/>
      <c r="I251" s="30"/>
      <c r="J251" s="30"/>
    </row>
    <row r="252" spans="1:10" ht="18" x14ac:dyDescent="0.15">
      <c r="A252" s="30"/>
      <c r="B252" s="38">
        <v>44897</v>
      </c>
      <c r="C252" s="36" t="s">
        <v>4</v>
      </c>
      <c r="D252" s="16">
        <v>9648843</v>
      </c>
      <c r="E252" s="37" t="s">
        <v>906</v>
      </c>
      <c r="F252" s="30"/>
      <c r="G252" s="30"/>
      <c r="H252" s="30"/>
      <c r="I252" s="30"/>
      <c r="J252" s="30"/>
    </row>
    <row r="253" spans="1:10" ht="18" x14ac:dyDescent="0.15">
      <c r="A253" s="30"/>
      <c r="B253" s="38">
        <v>44898</v>
      </c>
      <c r="C253" s="36" t="s">
        <v>4</v>
      </c>
      <c r="D253" s="16">
        <v>9878034</v>
      </c>
      <c r="E253" s="37" t="s">
        <v>907</v>
      </c>
      <c r="F253" s="30"/>
      <c r="G253" s="30"/>
      <c r="H253" s="30"/>
      <c r="I253" s="30"/>
      <c r="J253" s="30"/>
    </row>
    <row r="254" spans="1:10" ht="18" x14ac:dyDescent="0.15">
      <c r="A254" s="30"/>
      <c r="B254" s="38">
        <v>44897</v>
      </c>
      <c r="C254" s="36" t="s">
        <v>39</v>
      </c>
      <c r="D254" s="16">
        <v>9859208</v>
      </c>
      <c r="E254" s="37" t="s">
        <v>908</v>
      </c>
      <c r="F254" s="30"/>
      <c r="G254" s="30"/>
      <c r="H254" s="30"/>
      <c r="I254" s="30"/>
      <c r="J254" s="30"/>
    </row>
    <row r="255" spans="1:10" ht="18" x14ac:dyDescent="0.15">
      <c r="A255" s="30"/>
      <c r="B255" s="38">
        <v>44899</v>
      </c>
      <c r="C255" s="36" t="s">
        <v>4</v>
      </c>
      <c r="D255" s="16">
        <v>9246152</v>
      </c>
      <c r="E255" s="37" t="s">
        <v>909</v>
      </c>
      <c r="F255" s="30"/>
      <c r="G255" s="30"/>
      <c r="H255" s="30"/>
      <c r="I255" s="30"/>
      <c r="J255" s="30"/>
    </row>
    <row r="256" spans="1:10" ht="18" x14ac:dyDescent="0.15">
      <c r="A256" s="30"/>
      <c r="B256" s="38">
        <v>44900</v>
      </c>
      <c r="C256" s="36" t="s">
        <v>3</v>
      </c>
      <c r="D256" s="16">
        <v>9257046</v>
      </c>
      <c r="E256" s="37" t="s">
        <v>910</v>
      </c>
      <c r="F256" s="30"/>
      <c r="G256" s="30"/>
      <c r="H256" s="30"/>
      <c r="I256" s="30"/>
      <c r="J256" s="30"/>
    </row>
    <row r="257" spans="1:10" ht="18" x14ac:dyDescent="0.15">
      <c r="A257" s="30"/>
      <c r="B257" s="38">
        <v>44899</v>
      </c>
      <c r="C257" s="36" t="s">
        <v>3</v>
      </c>
      <c r="D257" s="16">
        <v>9550852</v>
      </c>
      <c r="E257" s="37" t="s">
        <v>911</v>
      </c>
      <c r="F257" s="30"/>
      <c r="G257" s="30"/>
      <c r="H257" s="30"/>
      <c r="I257" s="30"/>
      <c r="J257" s="30"/>
    </row>
    <row r="258" spans="1:10" ht="18" x14ac:dyDescent="0.15">
      <c r="A258" s="30"/>
      <c r="B258" s="38">
        <v>44903</v>
      </c>
      <c r="C258" s="36" t="s">
        <v>3</v>
      </c>
      <c r="D258" s="16">
        <v>9694696</v>
      </c>
      <c r="E258" s="37" t="s">
        <v>912</v>
      </c>
      <c r="F258" s="30"/>
      <c r="G258" s="30"/>
      <c r="H258" s="30"/>
      <c r="I258" s="30"/>
      <c r="J258" s="30"/>
    </row>
    <row r="259" spans="1:10" ht="18" x14ac:dyDescent="0.15">
      <c r="A259" s="30"/>
      <c r="B259" s="38">
        <v>44903</v>
      </c>
      <c r="C259" s="36" t="s">
        <v>3</v>
      </c>
      <c r="D259" s="16">
        <v>9615860</v>
      </c>
      <c r="E259" s="37" t="s">
        <v>913</v>
      </c>
      <c r="F259" s="30"/>
      <c r="G259" s="30"/>
      <c r="H259" s="30"/>
      <c r="I259" s="30"/>
      <c r="J259" s="30"/>
    </row>
    <row r="260" spans="1:10" ht="18" x14ac:dyDescent="0.15">
      <c r="A260" s="30"/>
      <c r="B260" s="38">
        <v>44905</v>
      </c>
      <c r="C260" s="36" t="s">
        <v>32</v>
      </c>
      <c r="D260" s="16">
        <v>9238399</v>
      </c>
      <c r="E260" s="37" t="s">
        <v>674</v>
      </c>
      <c r="F260" s="30"/>
      <c r="G260" s="30"/>
      <c r="H260" s="30"/>
      <c r="I260" s="30"/>
      <c r="J260" s="30"/>
    </row>
    <row r="261" spans="1:10" ht="18" x14ac:dyDescent="0.15">
      <c r="A261" s="30"/>
      <c r="B261" s="38">
        <v>44905</v>
      </c>
      <c r="C261" s="36" t="s">
        <v>35</v>
      </c>
      <c r="D261" s="16">
        <v>9461661</v>
      </c>
      <c r="E261" s="37" t="s">
        <v>914</v>
      </c>
      <c r="F261" s="30"/>
      <c r="G261" s="30"/>
      <c r="H261" s="30"/>
      <c r="I261" s="30"/>
      <c r="J261" s="30"/>
    </row>
    <row r="262" spans="1:10" ht="18" x14ac:dyDescent="0.15">
      <c r="A262" s="30"/>
      <c r="B262" s="38">
        <v>44910</v>
      </c>
      <c r="C262" s="36" t="s">
        <v>4</v>
      </c>
      <c r="D262" s="16">
        <v>9724958</v>
      </c>
      <c r="E262" s="37" t="s">
        <v>915</v>
      </c>
      <c r="F262" s="30"/>
      <c r="G262" s="30"/>
      <c r="H262" s="30"/>
      <c r="I262" s="30"/>
      <c r="J262" s="30"/>
    </row>
    <row r="263" spans="1:10" ht="18" x14ac:dyDescent="0.15">
      <c r="A263" s="30"/>
      <c r="B263" s="38">
        <v>44910</v>
      </c>
      <c r="C263" s="36" t="s">
        <v>57</v>
      </c>
      <c r="D263" s="16">
        <v>9246712</v>
      </c>
      <c r="E263" s="37" t="s">
        <v>916</v>
      </c>
      <c r="F263" s="30"/>
      <c r="G263" s="30"/>
      <c r="H263" s="30"/>
      <c r="I263" s="30"/>
      <c r="J263" s="30"/>
    </row>
    <row r="264" spans="1:10" ht="18" x14ac:dyDescent="0.15">
      <c r="A264" s="30"/>
      <c r="B264" s="38">
        <v>44911</v>
      </c>
      <c r="C264" s="36" t="s">
        <v>32</v>
      </c>
      <c r="D264" s="16">
        <v>9171072</v>
      </c>
      <c r="E264" s="37" t="s">
        <v>917</v>
      </c>
      <c r="F264" s="30"/>
      <c r="G264" s="30"/>
      <c r="H264" s="30"/>
      <c r="I264" s="30"/>
      <c r="J264" s="30"/>
    </row>
    <row r="265" spans="1:10" ht="18" x14ac:dyDescent="0.15">
      <c r="A265" s="30"/>
      <c r="B265" s="38">
        <v>44913</v>
      </c>
      <c r="C265" s="36" t="s">
        <v>57</v>
      </c>
      <c r="D265" s="16">
        <v>9192959</v>
      </c>
      <c r="E265" s="37" t="s">
        <v>918</v>
      </c>
      <c r="F265" s="30"/>
      <c r="G265" s="30"/>
      <c r="H265" s="30"/>
      <c r="I265" s="30"/>
      <c r="J265" s="30"/>
    </row>
    <row r="266" spans="1:10" ht="18" x14ac:dyDescent="0.15">
      <c r="A266" s="30"/>
      <c r="B266" s="38">
        <v>44916</v>
      </c>
      <c r="C266" s="36" t="s">
        <v>7</v>
      </c>
      <c r="D266" s="16">
        <v>9900801</v>
      </c>
      <c r="E266" s="37" t="s">
        <v>919</v>
      </c>
      <c r="F266" s="30"/>
      <c r="G266" s="30"/>
      <c r="H266" s="30"/>
      <c r="I266" s="30"/>
      <c r="J266" s="30"/>
    </row>
    <row r="267" spans="1:10" ht="18" x14ac:dyDescent="0.15">
      <c r="A267" s="30"/>
      <c r="B267" s="38">
        <v>44916</v>
      </c>
      <c r="C267" s="36" t="s">
        <v>4</v>
      </c>
      <c r="D267" s="16">
        <v>9541849</v>
      </c>
      <c r="E267" s="37" t="s">
        <v>920</v>
      </c>
      <c r="F267" s="30"/>
      <c r="G267" s="30"/>
      <c r="H267" s="30"/>
      <c r="I267" s="30"/>
      <c r="J267" s="30"/>
    </row>
    <row r="268" spans="1:10" ht="18" x14ac:dyDescent="0.15">
      <c r="A268" s="30"/>
      <c r="B268" s="38">
        <v>44916</v>
      </c>
      <c r="C268" s="36" t="s">
        <v>4</v>
      </c>
      <c r="D268" s="16">
        <v>9502336</v>
      </c>
      <c r="E268" s="37" t="s">
        <v>921</v>
      </c>
      <c r="F268" s="30"/>
      <c r="G268" s="30"/>
      <c r="H268" s="30"/>
      <c r="I268" s="30"/>
      <c r="J268" s="30"/>
    </row>
    <row r="269" spans="1:10" ht="18" x14ac:dyDescent="0.15">
      <c r="A269" s="30"/>
      <c r="B269" s="38">
        <v>44917</v>
      </c>
      <c r="C269" s="36" t="s">
        <v>4</v>
      </c>
      <c r="D269" s="37">
        <v>9256482</v>
      </c>
      <c r="E269" s="37" t="s">
        <v>922</v>
      </c>
      <c r="F269" s="30"/>
      <c r="G269" s="30"/>
      <c r="H269" s="30"/>
      <c r="I269" s="30"/>
      <c r="J269" s="30"/>
    </row>
    <row r="270" spans="1:10" ht="18" x14ac:dyDescent="0.15">
      <c r="A270" s="30"/>
      <c r="B270" s="38">
        <v>44923</v>
      </c>
      <c r="C270" s="36" t="s">
        <v>4</v>
      </c>
      <c r="D270" s="37">
        <v>9312200</v>
      </c>
      <c r="E270" s="37" t="s">
        <v>923</v>
      </c>
      <c r="F270" s="30"/>
      <c r="G270" s="30"/>
      <c r="H270" s="30"/>
      <c r="I270" s="30"/>
      <c r="J270" s="30"/>
    </row>
    <row r="271" spans="1:10" ht="18" x14ac:dyDescent="0.15">
      <c r="A271" s="30"/>
      <c r="B271" s="38">
        <v>45290</v>
      </c>
      <c r="C271" s="36" t="s">
        <v>3</v>
      </c>
      <c r="D271" s="37">
        <v>9757125</v>
      </c>
      <c r="E271" s="37" t="s">
        <v>924</v>
      </c>
      <c r="F271" s="30"/>
      <c r="G271" s="30"/>
      <c r="H271" s="30"/>
      <c r="I271" s="30"/>
      <c r="J271" s="30"/>
    </row>
    <row r="272" spans="1:10" ht="18" x14ac:dyDescent="0.15">
      <c r="B272" s="38"/>
      <c r="C272" s="36"/>
      <c r="D272" s="52"/>
      <c r="E272" s="37"/>
      <c r="I272" s="30"/>
      <c r="J272" s="30"/>
    </row>
    <row r="273" spans="2:10" ht="18" x14ac:dyDescent="0.15">
      <c r="B273" s="38"/>
      <c r="C273" s="36"/>
      <c r="D273" s="16" t="s">
        <v>802</v>
      </c>
      <c r="E273" s="37"/>
      <c r="I273" s="30"/>
      <c r="J273" s="30"/>
    </row>
    <row r="274" spans="2:10" ht="18" x14ac:dyDescent="0.15">
      <c r="B274" s="38"/>
      <c r="C274" s="36"/>
      <c r="D274" s="16"/>
      <c r="E274" s="37"/>
      <c r="I274" s="30"/>
      <c r="J274" s="30"/>
    </row>
    <row r="275" spans="2:10" ht="16" x14ac:dyDescent="0.15">
      <c r="B275" s="38"/>
      <c r="C275" s="36"/>
      <c r="D275" s="52"/>
      <c r="E275" s="37"/>
    </row>
    <row r="276" spans="2:10" ht="16" x14ac:dyDescent="0.15">
      <c r="B276" s="38"/>
      <c r="C276" s="36"/>
      <c r="D276" s="52"/>
      <c r="E276" s="37"/>
    </row>
    <row r="277" spans="2:10" ht="16" x14ac:dyDescent="0.15">
      <c r="B277" s="38"/>
      <c r="C277" s="36"/>
      <c r="D277" s="16"/>
      <c r="E277" s="37"/>
    </row>
    <row r="278" spans="2:10" ht="16" x14ac:dyDescent="0.15">
      <c r="B278" s="38"/>
      <c r="C278" s="36"/>
      <c r="D278" s="16"/>
      <c r="E278" s="37"/>
    </row>
    <row r="279" spans="2:10" ht="16" x14ac:dyDescent="0.15">
      <c r="B279" s="38"/>
      <c r="C279" s="36"/>
      <c r="D279" s="16"/>
      <c r="E279" s="37"/>
    </row>
    <row r="280" spans="2:10" ht="16" x14ac:dyDescent="0.15">
      <c r="B280" s="38"/>
      <c r="C280" s="36"/>
      <c r="D280" s="16"/>
      <c r="E280" s="37"/>
    </row>
    <row r="281" spans="2:10" ht="16" x14ac:dyDescent="0.15">
      <c r="B281" s="38"/>
      <c r="C281" s="36"/>
      <c r="D281" s="16"/>
      <c r="E281" s="37"/>
    </row>
    <row r="282" spans="2:10" ht="16" x14ac:dyDescent="0.15">
      <c r="B282" s="38"/>
      <c r="C282" s="36"/>
      <c r="D282" s="16"/>
      <c r="E282" s="37"/>
    </row>
    <row r="283" spans="2:10" ht="16" x14ac:dyDescent="0.15">
      <c r="B283" s="38"/>
      <c r="C283" s="36"/>
      <c r="D283" s="53"/>
      <c r="E283" s="37"/>
    </row>
    <row r="284" spans="2:10" ht="16" x14ac:dyDescent="0.15">
      <c r="B284" s="38"/>
      <c r="C284" s="36"/>
      <c r="D284" s="16"/>
      <c r="E284" s="37"/>
    </row>
    <row r="285" spans="2:10" ht="16" x14ac:dyDescent="0.15">
      <c r="B285" s="38"/>
      <c r="C285" s="36"/>
      <c r="D285" s="16"/>
      <c r="E285" s="37"/>
    </row>
    <row r="286" spans="2:10" ht="16" x14ac:dyDescent="0.15">
      <c r="B286" s="38"/>
      <c r="C286" s="36"/>
      <c r="D286" s="16"/>
      <c r="E286" s="37"/>
    </row>
    <row r="287" spans="2:10" ht="16" x14ac:dyDescent="0.15">
      <c r="B287" s="38"/>
      <c r="C287" s="36"/>
      <c r="D287" s="16"/>
      <c r="E287" s="37"/>
    </row>
    <row r="288" spans="2:10" ht="16" x14ac:dyDescent="0.15">
      <c r="B288" s="38"/>
      <c r="C288" s="36"/>
      <c r="D288" s="16"/>
      <c r="E288" s="37"/>
    </row>
    <row r="289" spans="2:5" ht="16" x14ac:dyDescent="0.15">
      <c r="B289" s="38"/>
      <c r="C289" s="36"/>
      <c r="D289" s="16"/>
      <c r="E289" s="37"/>
    </row>
    <row r="290" spans="2:5" ht="16" x14ac:dyDescent="0.15">
      <c r="B290" s="38"/>
      <c r="C290" s="36"/>
      <c r="D290" s="16"/>
      <c r="E290" s="37"/>
    </row>
    <row r="291" spans="2:5" ht="16" x14ac:dyDescent="0.15">
      <c r="B291" s="38"/>
      <c r="C291" s="36"/>
      <c r="D291" s="16"/>
      <c r="E291" s="37"/>
    </row>
    <row r="292" spans="2:5" ht="16" x14ac:dyDescent="0.15">
      <c r="B292" s="38"/>
      <c r="C292" s="36"/>
      <c r="D292" s="16"/>
      <c r="E292" s="37"/>
    </row>
    <row r="293" spans="2:5" ht="16" x14ac:dyDescent="0.15">
      <c r="B293" s="38"/>
      <c r="C293" s="36"/>
      <c r="D293" s="16"/>
      <c r="E293" s="37"/>
    </row>
    <row r="294" spans="2:5" ht="16" x14ac:dyDescent="0.15">
      <c r="B294" s="38"/>
      <c r="C294" s="36"/>
      <c r="D294" s="16"/>
      <c r="E294" s="37"/>
    </row>
    <row r="295" spans="2:5" ht="16" x14ac:dyDescent="0.15">
      <c r="B295" s="38"/>
      <c r="C295" s="36"/>
      <c r="D295" s="16"/>
      <c r="E295" s="37"/>
    </row>
    <row r="296" spans="2:5" ht="16" x14ac:dyDescent="0.15">
      <c r="B296" s="38"/>
      <c r="C296" s="36"/>
      <c r="D296" s="16"/>
      <c r="E296" s="37"/>
    </row>
    <row r="297" spans="2:5" ht="16" x14ac:dyDescent="0.15">
      <c r="B297" s="38"/>
      <c r="C297" s="36"/>
      <c r="D297" s="53"/>
      <c r="E297" s="37"/>
    </row>
    <row r="298" spans="2:5" ht="16" x14ac:dyDescent="0.15">
      <c r="B298" s="51"/>
      <c r="C298" s="36"/>
      <c r="D298" s="53"/>
      <c r="E298" s="37"/>
    </row>
    <row r="299" spans="2:5" ht="16" x14ac:dyDescent="0.15">
      <c r="B299" s="38"/>
      <c r="C299" s="36"/>
      <c r="D299" s="53"/>
      <c r="E299" s="37"/>
    </row>
    <row r="300" spans="2:5" ht="16" x14ac:dyDescent="0.15">
      <c r="B300" s="38"/>
      <c r="C300" s="36"/>
      <c r="D300" s="16"/>
      <c r="E300" s="37"/>
    </row>
    <row r="301" spans="2:5" ht="16" x14ac:dyDescent="0.15">
      <c r="B301" s="38"/>
      <c r="C301" s="36"/>
      <c r="D301" s="16"/>
      <c r="E301" s="37"/>
    </row>
    <row r="302" spans="2:5" ht="16" x14ac:dyDescent="0.15">
      <c r="B302" s="38"/>
      <c r="C302" s="36"/>
      <c r="D302" s="16"/>
      <c r="E302" s="37"/>
    </row>
    <row r="303" spans="2:5" ht="16" x14ac:dyDescent="0.15">
      <c r="B303" s="38"/>
      <c r="C303" s="36"/>
      <c r="D303" s="16"/>
      <c r="E303" s="37"/>
    </row>
    <row r="304" spans="2:5" ht="16" x14ac:dyDescent="0.15">
      <c r="B304" s="38"/>
      <c r="C304" s="36"/>
      <c r="D304" s="16"/>
      <c r="E304" s="37"/>
    </row>
    <row r="305" spans="2:5" ht="16" x14ac:dyDescent="0.15">
      <c r="B305" s="38"/>
      <c r="C305" s="36"/>
      <c r="D305" s="16"/>
      <c r="E305" s="37"/>
    </row>
    <row r="306" spans="2:5" ht="16" x14ac:dyDescent="0.15">
      <c r="B306" s="38"/>
      <c r="C306" s="36"/>
      <c r="D306" s="16"/>
      <c r="E306" s="37"/>
    </row>
    <row r="307" spans="2:5" ht="16" x14ac:dyDescent="0.15">
      <c r="B307" s="38"/>
      <c r="C307" s="36"/>
      <c r="D307" s="16"/>
      <c r="E307" s="37"/>
    </row>
    <row r="308" spans="2:5" ht="16" x14ac:dyDescent="0.15">
      <c r="B308" s="38"/>
      <c r="C308" s="36"/>
      <c r="D308" s="16"/>
      <c r="E308" s="37"/>
    </row>
    <row r="309" spans="2:5" ht="16" x14ac:dyDescent="0.15">
      <c r="B309" s="38"/>
      <c r="C309" s="36"/>
      <c r="D309" s="16"/>
      <c r="E309" s="37"/>
    </row>
    <row r="310" spans="2:5" ht="16" x14ac:dyDescent="0.15">
      <c r="B310" s="38"/>
      <c r="C310" s="36"/>
      <c r="D310" s="16"/>
      <c r="E310" s="37"/>
    </row>
    <row r="311" spans="2:5" ht="16" x14ac:dyDescent="0.15">
      <c r="B311" s="38"/>
      <c r="C311" s="36"/>
      <c r="D311" s="16"/>
      <c r="E311" s="37"/>
    </row>
    <row r="312" spans="2:5" ht="16" x14ac:dyDescent="0.15">
      <c r="B312" s="38"/>
      <c r="C312" s="36"/>
      <c r="D312" s="16"/>
      <c r="E312" s="37"/>
    </row>
    <row r="313" spans="2:5" ht="16" x14ac:dyDescent="0.15">
      <c r="B313" s="38"/>
      <c r="C313" s="36"/>
      <c r="D313" s="16"/>
      <c r="E313" s="37"/>
    </row>
    <row r="314" spans="2:5" ht="16" x14ac:dyDescent="0.15">
      <c r="B314" s="38"/>
      <c r="C314" s="36"/>
      <c r="D314" s="16"/>
      <c r="E314" s="37"/>
    </row>
    <row r="315" spans="2:5" ht="16" x14ac:dyDescent="0.15">
      <c r="B315" s="38"/>
      <c r="C315" s="36"/>
      <c r="D315" s="16"/>
      <c r="E315" s="37"/>
    </row>
    <row r="316" spans="2:5" ht="16" x14ac:dyDescent="0.15">
      <c r="B316" s="38"/>
      <c r="C316" s="36"/>
      <c r="D316" s="37"/>
      <c r="E316" s="37"/>
    </row>
    <row r="317" spans="2:5" ht="16" x14ac:dyDescent="0.15">
      <c r="B317" s="51"/>
      <c r="C317" s="36"/>
      <c r="D317" s="37"/>
      <c r="E317" s="37"/>
    </row>
    <row r="318" spans="2:5" ht="16" x14ac:dyDescent="0.15">
      <c r="B318" s="38"/>
      <c r="C318" s="36"/>
      <c r="D318" s="37"/>
      <c r="E318" s="37"/>
    </row>
    <row r="319" spans="2:5" ht="16" x14ac:dyDescent="0.15">
      <c r="B319" s="38"/>
      <c r="C319" s="36"/>
      <c r="D319" s="16"/>
      <c r="E319" s="37"/>
    </row>
    <row r="320" spans="2:5" ht="16" x14ac:dyDescent="0.15">
      <c r="B320" s="38"/>
      <c r="C320" s="36"/>
      <c r="D320" s="16"/>
      <c r="E320" s="37"/>
    </row>
    <row r="321" spans="2:5" ht="16" x14ac:dyDescent="0.15">
      <c r="B321" s="38"/>
      <c r="C321" s="36"/>
      <c r="D321" s="16"/>
      <c r="E321" s="37"/>
    </row>
    <row r="322" spans="2:5" ht="16" x14ac:dyDescent="0.15">
      <c r="B322" s="38"/>
      <c r="C322" s="36"/>
      <c r="D322" s="16"/>
      <c r="E322" s="37"/>
    </row>
    <row r="323" spans="2:5" ht="16" x14ac:dyDescent="0.15">
      <c r="B323" s="38"/>
      <c r="C323" s="36"/>
      <c r="D323" s="16"/>
      <c r="E323" s="37"/>
    </row>
    <row r="324" spans="2:5" ht="16" x14ac:dyDescent="0.15">
      <c r="B324" s="38"/>
      <c r="C324" s="36"/>
      <c r="D324" s="37"/>
      <c r="E324" s="37"/>
    </row>
    <row r="325" spans="2:5" ht="16" x14ac:dyDescent="0.15">
      <c r="B325" s="38"/>
      <c r="C325" s="36"/>
      <c r="D325" s="16"/>
      <c r="E325" s="37"/>
    </row>
    <row r="326" spans="2:5" ht="16" x14ac:dyDescent="0.15">
      <c r="B326" s="38"/>
      <c r="C326" s="36"/>
      <c r="D326" s="16"/>
      <c r="E326" s="37"/>
    </row>
    <row r="327" spans="2:5" ht="16" x14ac:dyDescent="0.15">
      <c r="B327" s="38"/>
      <c r="C327" s="36"/>
      <c r="D327" s="16"/>
      <c r="E327" s="37"/>
    </row>
    <row r="328" spans="2:5" ht="16" x14ac:dyDescent="0.15">
      <c r="B328" s="38"/>
      <c r="C328" s="36"/>
      <c r="D328" s="16"/>
      <c r="E328" s="37"/>
    </row>
    <row r="329" spans="2:5" ht="16" x14ac:dyDescent="0.15">
      <c r="B329" s="38"/>
      <c r="C329" s="36"/>
      <c r="D329" s="16"/>
      <c r="E329" s="37"/>
    </row>
    <row r="330" spans="2:5" ht="16" x14ac:dyDescent="0.15">
      <c r="B330" s="38"/>
      <c r="C330" s="36"/>
      <c r="D330" s="16"/>
      <c r="E330" s="37"/>
    </row>
    <row r="331" spans="2:5" ht="16" x14ac:dyDescent="0.15">
      <c r="B331" s="38"/>
      <c r="C331" s="36"/>
      <c r="D331" s="16"/>
      <c r="E331" s="37"/>
    </row>
    <row r="332" spans="2:5" ht="16" x14ac:dyDescent="0.15">
      <c r="B332" s="38"/>
      <c r="C332" s="36"/>
      <c r="D332" s="16"/>
      <c r="E332" s="37"/>
    </row>
    <row r="333" spans="2:5" ht="16" x14ac:dyDescent="0.15">
      <c r="B333" s="38"/>
      <c r="C333" s="36"/>
      <c r="D333" s="37"/>
      <c r="E333" s="37"/>
    </row>
    <row r="334" spans="2:5" ht="16" x14ac:dyDescent="0.15">
      <c r="B334" s="38"/>
      <c r="C334" s="36"/>
      <c r="D334" s="37"/>
      <c r="E334" s="37"/>
    </row>
    <row r="335" spans="2:5" ht="16" x14ac:dyDescent="0.15">
      <c r="B335" s="38"/>
      <c r="C335" s="36"/>
      <c r="D335" s="37"/>
      <c r="E335" s="37"/>
    </row>
    <row r="336" spans="2:5" ht="16" x14ac:dyDescent="0.15">
      <c r="B336" s="38"/>
      <c r="C336" s="36"/>
      <c r="D336" s="37"/>
      <c r="E336" s="37"/>
    </row>
    <row r="337" spans="2:5" ht="16" x14ac:dyDescent="0.15">
      <c r="B337" s="38"/>
      <c r="C337" s="36"/>
      <c r="D337" s="37"/>
      <c r="E337" s="37"/>
    </row>
    <row r="338" spans="2:5" ht="16" x14ac:dyDescent="0.15">
      <c r="B338" s="38"/>
      <c r="C338" s="36"/>
      <c r="D338" s="37"/>
      <c r="E338" s="37"/>
    </row>
    <row r="339" spans="2:5" ht="16" x14ac:dyDescent="0.15">
      <c r="B339" s="38"/>
      <c r="C339" s="36"/>
      <c r="D339" s="37"/>
      <c r="E339" s="37"/>
    </row>
    <row r="340" spans="2:5" ht="16" x14ac:dyDescent="0.15">
      <c r="B340" s="38"/>
      <c r="C340" s="36"/>
      <c r="D340" s="37"/>
      <c r="E340" s="37"/>
    </row>
    <row r="341" spans="2:5" ht="16" x14ac:dyDescent="0.15">
      <c r="B341" s="38"/>
      <c r="C341" s="36"/>
      <c r="D341" s="37"/>
      <c r="E341" s="37"/>
    </row>
    <row r="342" spans="2:5" ht="16" x14ac:dyDescent="0.15">
      <c r="B342" s="38"/>
      <c r="C342" s="36"/>
      <c r="D342" s="37"/>
      <c r="E342" s="37"/>
    </row>
    <row r="343" spans="2:5" ht="16" x14ac:dyDescent="0.15">
      <c r="B343" s="38"/>
      <c r="C343" s="36"/>
      <c r="D343" s="37"/>
      <c r="E343" s="37"/>
    </row>
    <row r="344" spans="2:5" ht="16" x14ac:dyDescent="0.15">
      <c r="B344" s="38"/>
      <c r="C344" s="36"/>
      <c r="D344" s="37"/>
      <c r="E344" s="37"/>
    </row>
    <row r="345" spans="2:5" ht="16" x14ac:dyDescent="0.15">
      <c r="B345" s="38"/>
      <c r="C345" s="36"/>
      <c r="D345" s="37"/>
      <c r="E345" s="37"/>
    </row>
    <row r="346" spans="2:5" ht="16" x14ac:dyDescent="0.15">
      <c r="B346" s="38"/>
      <c r="C346" s="36"/>
      <c r="D346" s="37"/>
      <c r="E346" s="37"/>
    </row>
    <row r="347" spans="2:5" ht="16" x14ac:dyDescent="0.15">
      <c r="B347" s="38"/>
      <c r="C347" s="36"/>
      <c r="D347" s="37"/>
      <c r="E347" s="37"/>
    </row>
    <row r="348" spans="2:5" ht="16" x14ac:dyDescent="0.15">
      <c r="B348" s="38"/>
      <c r="C348" s="36"/>
      <c r="D348" s="37"/>
      <c r="E348" s="37"/>
    </row>
    <row r="349" spans="2:5" ht="16" x14ac:dyDescent="0.15">
      <c r="B349" s="38"/>
      <c r="C349" s="36"/>
      <c r="D349" s="37"/>
      <c r="E349" s="37"/>
    </row>
    <row r="350" spans="2:5" ht="16" x14ac:dyDescent="0.15">
      <c r="B350" s="38"/>
      <c r="C350" s="36"/>
      <c r="D350" s="37"/>
      <c r="E350" s="37"/>
    </row>
    <row r="351" spans="2:5" ht="16" x14ac:dyDescent="0.15">
      <c r="B351" s="38"/>
      <c r="C351" s="36"/>
      <c r="D351" s="37"/>
      <c r="E351" s="37"/>
    </row>
    <row r="352" spans="2:5" ht="16" x14ac:dyDescent="0.15">
      <c r="B352" s="38"/>
      <c r="C352" s="36"/>
      <c r="D352" s="37"/>
      <c r="E352" s="37"/>
    </row>
  </sheetData>
  <conditionalFormatting sqref="D6:D344">
    <cfRule type="duplicateValues" dxfId="21" priority="1"/>
  </conditionalFormatting>
  <conditionalFormatting sqref="E1:E74 E175:E246 E248:E626 E76:E158 E160:E173">
    <cfRule type="duplicateValues" dxfId="20" priority="3"/>
  </conditionalFormatting>
  <conditionalFormatting sqref="E75">
    <cfRule type="duplicateValues" dxfId="19" priority="2"/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7532-58A0-4B20-A1E3-EBFA6352ABEC}">
  <dimension ref="A1:O829"/>
  <sheetViews>
    <sheetView topLeftCell="A336" workbookViewId="0">
      <selection activeCell="D351" sqref="D351:E351"/>
    </sheetView>
  </sheetViews>
  <sheetFormatPr baseColWidth="10" defaultColWidth="8.83203125" defaultRowHeight="14" x14ac:dyDescent="0.15"/>
  <cols>
    <col min="2" max="2" width="19.33203125" customWidth="1"/>
    <col min="3" max="3" width="14.33203125" customWidth="1"/>
    <col min="4" max="4" width="10.83203125" bestFit="1" customWidth="1"/>
    <col min="5" max="5" width="32" bestFit="1" customWidth="1"/>
    <col min="6" max="6" width="10.6640625" customWidth="1"/>
    <col min="9" max="9" width="11.33203125" customWidth="1"/>
    <col min="10" max="10" width="13" customWidth="1"/>
    <col min="12" max="12" width="7.83203125" customWidth="1"/>
    <col min="17" max="17" width="7.5" customWidth="1"/>
  </cols>
  <sheetData>
    <row r="1" spans="1:15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  <c r="F1" s="41"/>
    </row>
    <row r="2" spans="1:15" ht="30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47" t="s">
        <v>1052</v>
      </c>
      <c r="I2" t="s">
        <v>925</v>
      </c>
    </row>
    <row r="3" spans="1:15" ht="18" x14ac:dyDescent="0.15">
      <c r="A3" s="10"/>
      <c r="B3" s="48"/>
      <c r="C3" s="34"/>
      <c r="D3" s="49"/>
      <c r="E3" s="50"/>
      <c r="F3" s="30"/>
    </row>
    <row r="4" spans="1:15" ht="18" x14ac:dyDescent="0.15">
      <c r="A4" s="10"/>
      <c r="B4" s="51" t="s">
        <v>101</v>
      </c>
      <c r="C4" s="34"/>
      <c r="D4" s="49"/>
      <c r="E4" s="50"/>
      <c r="F4" s="30"/>
    </row>
    <row r="6" spans="1:15" ht="16" x14ac:dyDescent="0.15">
      <c r="B6" s="38">
        <v>44929</v>
      </c>
      <c r="C6" t="s">
        <v>36</v>
      </c>
      <c r="D6" s="16">
        <v>9720952</v>
      </c>
      <c r="E6" s="11" t="s">
        <v>926</v>
      </c>
    </row>
    <row r="7" spans="1:15" ht="17" x14ac:dyDescent="0.15">
      <c r="B7" s="38">
        <v>44930</v>
      </c>
      <c r="C7" s="36" t="s">
        <v>4</v>
      </c>
      <c r="D7" s="16">
        <v>9251742</v>
      </c>
      <c r="E7" s="37" t="s">
        <v>927</v>
      </c>
    </row>
    <row r="8" spans="1:15" ht="17" x14ac:dyDescent="0.15">
      <c r="B8" s="38">
        <v>44932</v>
      </c>
      <c r="C8" s="36" t="s">
        <v>4</v>
      </c>
      <c r="D8" s="16">
        <v>9251742</v>
      </c>
      <c r="E8" s="37" t="s">
        <v>927</v>
      </c>
    </row>
    <row r="9" spans="1:15" ht="17" x14ac:dyDescent="0.15">
      <c r="B9" s="38">
        <v>44934</v>
      </c>
      <c r="C9" s="36" t="s">
        <v>4</v>
      </c>
      <c r="D9" s="16">
        <v>9724049</v>
      </c>
      <c r="E9" s="37" t="s">
        <v>928</v>
      </c>
    </row>
    <row r="10" spans="1:15" ht="17" customHeight="1" x14ac:dyDescent="0.15">
      <c r="B10" s="38">
        <v>44936</v>
      </c>
      <c r="C10" s="36" t="s">
        <v>4</v>
      </c>
      <c r="D10" s="16">
        <v>9474228</v>
      </c>
      <c r="E10" s="37" t="s">
        <v>929</v>
      </c>
      <c r="I10" s="12" t="s">
        <v>2</v>
      </c>
      <c r="J10" s="13" t="s">
        <v>38</v>
      </c>
      <c r="L10" s="64" t="s">
        <v>1067</v>
      </c>
      <c r="M10" s="64"/>
      <c r="N10" s="64"/>
      <c r="O10" s="64"/>
    </row>
    <row r="11" spans="1:15" ht="17" customHeight="1" x14ac:dyDescent="0.15">
      <c r="B11" s="38">
        <v>44939</v>
      </c>
      <c r="C11" s="36" t="s">
        <v>4</v>
      </c>
      <c r="D11" s="16">
        <v>9660611</v>
      </c>
      <c r="E11" s="37" t="s">
        <v>930</v>
      </c>
      <c r="I11" s="12"/>
      <c r="J11" s="13"/>
      <c r="L11" s="60">
        <v>1</v>
      </c>
      <c r="M11" s="63" t="s">
        <v>1069</v>
      </c>
      <c r="N11" s="63"/>
      <c r="O11" s="63"/>
    </row>
    <row r="12" spans="1:15" ht="17" customHeight="1" x14ac:dyDescent="0.15">
      <c r="B12" s="38">
        <v>14.1</v>
      </c>
      <c r="C12" s="36" t="s">
        <v>3</v>
      </c>
      <c r="D12" s="16">
        <v>9328132</v>
      </c>
      <c r="E12" s="37" t="s">
        <v>931</v>
      </c>
      <c r="I12" t="s">
        <v>3</v>
      </c>
      <c r="J12" s="4">
        <f>COUNTIF(C6:C1065,"LVPL")</f>
        <v>55</v>
      </c>
      <c r="L12" s="60">
        <v>2</v>
      </c>
      <c r="M12" s="63" t="s">
        <v>1068</v>
      </c>
      <c r="N12" s="63"/>
      <c r="O12" s="63"/>
    </row>
    <row r="13" spans="1:15" ht="17" customHeight="1" x14ac:dyDescent="0.15">
      <c r="B13" s="40">
        <v>44940</v>
      </c>
      <c r="C13" s="36" t="s">
        <v>4</v>
      </c>
      <c r="D13" s="16">
        <v>9459048</v>
      </c>
      <c r="E13" s="37" t="s">
        <v>932</v>
      </c>
      <c r="I13" t="s">
        <v>4</v>
      </c>
      <c r="J13" s="4">
        <f>COUNTIF(C6:C1065,"LNDN")</f>
        <v>103</v>
      </c>
      <c r="L13" s="60">
        <v>3</v>
      </c>
      <c r="M13" s="63" t="s">
        <v>1070</v>
      </c>
      <c r="N13" s="63"/>
      <c r="O13" s="63"/>
    </row>
    <row r="14" spans="1:15" ht="17" x14ac:dyDescent="0.15">
      <c r="B14" s="40">
        <v>44940</v>
      </c>
      <c r="C14" s="36" t="s">
        <v>3</v>
      </c>
      <c r="D14" s="16">
        <v>9549669</v>
      </c>
      <c r="E14" s="37" t="s">
        <v>933</v>
      </c>
      <c r="I14" s="11" t="s">
        <v>8</v>
      </c>
      <c r="J14" s="4">
        <f>COUNTIF(C6:C1065,"SEWL")</f>
        <v>6</v>
      </c>
    </row>
    <row r="15" spans="1:15" ht="17" x14ac:dyDescent="0.15">
      <c r="B15" s="40">
        <v>44941</v>
      </c>
      <c r="C15" s="36" t="s">
        <v>3</v>
      </c>
      <c r="D15" s="16">
        <v>9160449</v>
      </c>
      <c r="E15" s="37" t="s">
        <v>934</v>
      </c>
      <c r="I15" t="s">
        <v>7</v>
      </c>
      <c r="J15" s="4">
        <f>COUNTIF(C6:C1065,"FRTH")</f>
        <v>8</v>
      </c>
    </row>
    <row r="16" spans="1:15" ht="17" x14ac:dyDescent="0.15">
      <c r="B16" s="40">
        <v>44944</v>
      </c>
      <c r="C16" s="36" t="s">
        <v>4</v>
      </c>
      <c r="D16" s="16">
        <v>9250995</v>
      </c>
      <c r="E16" s="37" t="s">
        <v>935</v>
      </c>
      <c r="I16" t="s">
        <v>23</v>
      </c>
      <c r="J16" s="4">
        <f>COUNTIF(C6:C1065,"BFST")</f>
        <v>3</v>
      </c>
    </row>
    <row r="17" spans="2:10" ht="17" x14ac:dyDescent="0.15">
      <c r="B17" s="40">
        <v>44944</v>
      </c>
      <c r="C17" s="36" t="s">
        <v>3</v>
      </c>
      <c r="D17" s="16">
        <v>9328132</v>
      </c>
      <c r="E17" s="37" t="s">
        <v>931</v>
      </c>
      <c r="I17" t="s">
        <v>32</v>
      </c>
      <c r="J17" s="4">
        <f>COUNTIF(C6:C1065,"PLYM")</f>
        <v>6</v>
      </c>
    </row>
    <row r="18" spans="2:10" ht="17" x14ac:dyDescent="0.15">
      <c r="B18" s="40">
        <v>44946</v>
      </c>
      <c r="C18" s="36" t="s">
        <v>4</v>
      </c>
      <c r="D18" s="16">
        <v>9468085</v>
      </c>
      <c r="E18" s="37" t="s">
        <v>936</v>
      </c>
      <c r="I18" t="s">
        <v>33</v>
      </c>
      <c r="J18" s="4">
        <f>COUNTIF(C6:C1065,"TEGN")</f>
        <v>0</v>
      </c>
    </row>
    <row r="19" spans="2:10" ht="17" x14ac:dyDescent="0.15">
      <c r="B19" s="40">
        <v>44945</v>
      </c>
      <c r="C19" s="36" t="s">
        <v>3</v>
      </c>
      <c r="D19" s="16">
        <v>9913339</v>
      </c>
      <c r="E19" s="37" t="s">
        <v>937</v>
      </c>
      <c r="I19" t="s">
        <v>34</v>
      </c>
      <c r="J19" s="4">
        <f>COUNTIF(C6:C1065,"FWEY")</f>
        <v>0</v>
      </c>
    </row>
    <row r="20" spans="2:10" ht="17" x14ac:dyDescent="0.15">
      <c r="B20" s="40">
        <v>44945</v>
      </c>
      <c r="C20" s="36" t="s">
        <v>3</v>
      </c>
      <c r="D20" s="16">
        <v>9409261</v>
      </c>
      <c r="E20" s="37" t="s">
        <v>938</v>
      </c>
      <c r="I20" t="s">
        <v>35</v>
      </c>
      <c r="J20" s="4">
        <f>COUNTIF(C6:C1065,"MHVN")</f>
        <v>4</v>
      </c>
    </row>
    <row r="21" spans="2:10" ht="17" x14ac:dyDescent="0.15">
      <c r="B21" s="40">
        <v>44947</v>
      </c>
      <c r="C21" s="36" t="s">
        <v>4</v>
      </c>
      <c r="D21" s="16">
        <v>9720512</v>
      </c>
      <c r="E21" s="37" t="s">
        <v>939</v>
      </c>
      <c r="I21" t="s">
        <v>36</v>
      </c>
      <c r="J21" s="4">
        <f>COUNTIF(C6:C1065,"TYNE")</f>
        <v>37</v>
      </c>
    </row>
    <row r="22" spans="2:10" ht="17" x14ac:dyDescent="0.15">
      <c r="B22" s="40">
        <v>44950</v>
      </c>
      <c r="C22" s="36" t="s">
        <v>4</v>
      </c>
      <c r="D22" s="16">
        <v>94378907</v>
      </c>
      <c r="E22" s="37" t="s">
        <v>940</v>
      </c>
      <c r="I22" t="s">
        <v>37</v>
      </c>
      <c r="J22" s="4">
        <f>COUNTIF(C6:C1065,"TEES")</f>
        <v>1</v>
      </c>
    </row>
    <row r="23" spans="2:10" ht="17" x14ac:dyDescent="0.15">
      <c r="B23" s="40">
        <v>44950</v>
      </c>
      <c r="C23" s="36" t="s">
        <v>4</v>
      </c>
      <c r="D23" s="16">
        <v>9917866</v>
      </c>
      <c r="E23" s="37" t="s">
        <v>941</v>
      </c>
      <c r="I23" t="s">
        <v>39</v>
      </c>
      <c r="J23" s="4">
        <f>COUNTIF(C6:C1065,"FALM")</f>
        <v>0</v>
      </c>
    </row>
    <row r="24" spans="2:10" ht="17" x14ac:dyDescent="0.15">
      <c r="B24" s="40">
        <v>44951</v>
      </c>
      <c r="C24" s="36" t="s">
        <v>4</v>
      </c>
      <c r="D24" s="16">
        <v>9590589</v>
      </c>
      <c r="E24" s="37" t="s">
        <v>942</v>
      </c>
      <c r="I24" t="s">
        <v>40</v>
      </c>
      <c r="J24" s="4">
        <f>COUNTIF(C6:C1065,"MDWY")</f>
        <v>14</v>
      </c>
    </row>
    <row r="25" spans="2:10" ht="17" x14ac:dyDescent="0.15">
      <c r="B25" s="40">
        <v>44951</v>
      </c>
      <c r="C25" s="36" t="s">
        <v>7</v>
      </c>
      <c r="D25" s="16">
        <v>9472000</v>
      </c>
      <c r="E25" s="37" t="s">
        <v>944</v>
      </c>
      <c r="I25" t="s">
        <v>57</v>
      </c>
      <c r="J25" s="4">
        <f>COUNTIF(C2:C1064,"SOTN")</f>
        <v>29</v>
      </c>
    </row>
    <row r="26" spans="2:10" ht="17" x14ac:dyDescent="0.15">
      <c r="B26" s="40">
        <v>44951</v>
      </c>
      <c r="C26" s="36" t="s">
        <v>4</v>
      </c>
      <c r="D26" s="16">
        <v>9240732</v>
      </c>
      <c r="E26" s="37" t="s">
        <v>943</v>
      </c>
      <c r="I26" t="s">
        <v>91</v>
      </c>
      <c r="J26" s="4">
        <f>COUNTIF(C6:C1052,"JRSY")</f>
        <v>0</v>
      </c>
    </row>
    <row r="27" spans="2:10" ht="17" x14ac:dyDescent="0.15">
      <c r="B27" s="40">
        <v>44957</v>
      </c>
      <c r="C27" s="36" t="s">
        <v>36</v>
      </c>
      <c r="D27" s="16">
        <v>9644330</v>
      </c>
      <c r="E27" s="37" t="s">
        <v>945</v>
      </c>
      <c r="I27" t="s">
        <v>93</v>
      </c>
      <c r="J27" s="4">
        <f>COUNTIF(C6:C1052,"SVOE")</f>
        <v>0</v>
      </c>
    </row>
    <row r="28" spans="2:10" ht="15" x14ac:dyDescent="0.15">
      <c r="B28" s="11" t="s">
        <v>925</v>
      </c>
      <c r="I28" t="s">
        <v>109</v>
      </c>
      <c r="J28" s="4">
        <f>COUNTIF(C6:C1049,"HARC")</f>
        <v>26</v>
      </c>
    </row>
    <row r="29" spans="2:10" ht="17" x14ac:dyDescent="0.15">
      <c r="B29" s="51" t="s">
        <v>143</v>
      </c>
      <c r="I29" t="s">
        <v>128</v>
      </c>
      <c r="J29" s="4">
        <f>COUNTIF(C6:C1048,"HUMB")</f>
        <v>1</v>
      </c>
    </row>
    <row r="30" spans="2:10" ht="15" x14ac:dyDescent="0.15">
      <c r="B30" s="11"/>
      <c r="I30" t="s">
        <v>149</v>
      </c>
      <c r="J30" s="4">
        <f>COUNTIF(C6:C1048,"LWCK")</f>
        <v>1</v>
      </c>
    </row>
    <row r="31" spans="2:10" ht="15" x14ac:dyDescent="0.15">
      <c r="B31" s="40">
        <v>44958</v>
      </c>
      <c r="C31" t="s">
        <v>4</v>
      </c>
      <c r="D31">
        <v>9315006</v>
      </c>
      <c r="E31" t="s">
        <v>946</v>
      </c>
      <c r="I31" t="s">
        <v>163</v>
      </c>
      <c r="J31" s="4">
        <f>COUNTIF(C6:C1047,"SHRM")</f>
        <v>0</v>
      </c>
    </row>
    <row r="32" spans="2:10" ht="15" x14ac:dyDescent="0.15">
      <c r="B32" s="40">
        <v>44959</v>
      </c>
      <c r="C32" t="s">
        <v>4</v>
      </c>
      <c r="D32">
        <v>9255775</v>
      </c>
      <c r="E32" t="s">
        <v>947</v>
      </c>
      <c r="I32" t="s">
        <v>218</v>
      </c>
      <c r="J32" s="4">
        <f>COUNTIF(C6:C1047,"ABDN")</f>
        <v>5</v>
      </c>
    </row>
    <row r="33" spans="2:10" ht="15" x14ac:dyDescent="0.15">
      <c r="B33" s="40">
        <v>44960</v>
      </c>
      <c r="C33" t="s">
        <v>4</v>
      </c>
      <c r="D33">
        <v>9400100</v>
      </c>
      <c r="E33" t="s">
        <v>948</v>
      </c>
      <c r="I33" t="s">
        <v>253</v>
      </c>
      <c r="J33" s="4">
        <f>COUNTIF(C6:C1047,"UNKNOWN")</f>
        <v>0</v>
      </c>
    </row>
    <row r="34" spans="2:10" ht="15" x14ac:dyDescent="0.15">
      <c r="B34" s="40">
        <v>44961</v>
      </c>
      <c r="C34" t="s">
        <v>36</v>
      </c>
      <c r="D34">
        <v>9435753</v>
      </c>
      <c r="E34" t="s">
        <v>949</v>
      </c>
      <c r="I34" t="s">
        <v>511</v>
      </c>
      <c r="J34" s="4">
        <f>COUNTIF(C9:C1050,"PSTH")</f>
        <v>1</v>
      </c>
    </row>
    <row r="35" spans="2:10" ht="15" x14ac:dyDescent="0.15">
      <c r="B35" s="40">
        <v>44962</v>
      </c>
      <c r="C35" t="s">
        <v>4</v>
      </c>
      <c r="D35">
        <v>9195731</v>
      </c>
      <c r="E35" t="s">
        <v>950</v>
      </c>
      <c r="I35" t="s">
        <v>660</v>
      </c>
      <c r="J35" s="4">
        <f>COUNTIF(C5:C3029,"DOVR")</f>
        <v>2</v>
      </c>
    </row>
    <row r="36" spans="2:10" ht="15" x14ac:dyDescent="0.15">
      <c r="B36" s="40">
        <v>44963</v>
      </c>
      <c r="C36" t="s">
        <v>3</v>
      </c>
      <c r="D36">
        <v>9356646</v>
      </c>
      <c r="E36" t="s">
        <v>893</v>
      </c>
      <c r="I36" t="s">
        <v>700</v>
      </c>
      <c r="J36" s="4">
        <f>COUNTIF(C5:C3029,"GUER")</f>
        <v>0</v>
      </c>
    </row>
    <row r="37" spans="2:10" ht="15" x14ac:dyDescent="0.15">
      <c r="B37" s="40">
        <v>44964</v>
      </c>
      <c r="C37" t="s">
        <v>4</v>
      </c>
      <c r="D37">
        <v>9301457</v>
      </c>
      <c r="E37" t="s">
        <v>291</v>
      </c>
      <c r="I37" t="s">
        <v>701</v>
      </c>
      <c r="J37" s="4">
        <f>COUNTIF(C5:C3029,"CLYD")</f>
        <v>5</v>
      </c>
    </row>
    <row r="38" spans="2:10" ht="15" x14ac:dyDescent="0.15">
      <c r="B38" s="40">
        <v>44966</v>
      </c>
      <c r="C38" t="s">
        <v>3</v>
      </c>
      <c r="D38">
        <v>9548732</v>
      </c>
      <c r="E38" t="s">
        <v>951</v>
      </c>
      <c r="I38" t="s">
        <v>1017</v>
      </c>
      <c r="J38" s="4">
        <f>COUNTIF(C5:C3027,"HOHD")</f>
        <v>0</v>
      </c>
    </row>
    <row r="39" spans="2:10" ht="15" x14ac:dyDescent="0.15">
      <c r="B39" s="40">
        <v>44967</v>
      </c>
      <c r="C39" t="s">
        <v>7</v>
      </c>
      <c r="D39">
        <v>9312195</v>
      </c>
      <c r="E39" t="s">
        <v>917</v>
      </c>
      <c r="I39" t="s">
        <v>749</v>
      </c>
      <c r="J39" s="4">
        <f>COUNTIF(C5:C326,"BSTL")</f>
        <v>2</v>
      </c>
    </row>
    <row r="40" spans="2:10" ht="15" x14ac:dyDescent="0.15">
      <c r="B40" s="40">
        <v>44969</v>
      </c>
      <c r="C40" t="s">
        <v>701</v>
      </c>
      <c r="D40">
        <v>9344424</v>
      </c>
      <c r="E40" t="s">
        <v>952</v>
      </c>
      <c r="I40" t="s">
        <v>837</v>
      </c>
      <c r="J40" s="4">
        <f>COUNTIF(C6:C327,"INVN")</f>
        <v>0</v>
      </c>
    </row>
    <row r="41" spans="2:10" ht="15" x14ac:dyDescent="0.15">
      <c r="B41" s="40">
        <v>44972</v>
      </c>
      <c r="C41" t="s">
        <v>32</v>
      </c>
      <c r="D41">
        <v>9006332</v>
      </c>
      <c r="E41" t="s">
        <v>953</v>
      </c>
    </row>
    <row r="42" spans="2:10" ht="15" x14ac:dyDescent="0.15">
      <c r="B42" s="40">
        <v>44968</v>
      </c>
      <c r="C42" t="s">
        <v>4</v>
      </c>
      <c r="D42">
        <v>9315006</v>
      </c>
      <c r="E42" t="s">
        <v>946</v>
      </c>
      <c r="I42" t="s">
        <v>117</v>
      </c>
      <c r="J42" s="4">
        <f>SUM(J4:J35)</f>
        <v>302</v>
      </c>
    </row>
    <row r="43" spans="2:10" ht="15" x14ac:dyDescent="0.15">
      <c r="B43" s="40">
        <v>44973</v>
      </c>
      <c r="C43" t="s">
        <v>36</v>
      </c>
      <c r="D43">
        <v>9755232</v>
      </c>
      <c r="E43" t="s">
        <v>954</v>
      </c>
    </row>
    <row r="44" spans="2:10" ht="15" x14ac:dyDescent="0.15">
      <c r="B44" s="40">
        <v>44974</v>
      </c>
      <c r="C44" t="s">
        <v>57</v>
      </c>
      <c r="D44">
        <v>9399789</v>
      </c>
      <c r="E44" t="s">
        <v>955</v>
      </c>
    </row>
    <row r="45" spans="2:10" ht="18" x14ac:dyDescent="0.15">
      <c r="B45" s="40">
        <v>44976</v>
      </c>
      <c r="C45" t="s">
        <v>4</v>
      </c>
      <c r="D45">
        <v>9085455</v>
      </c>
      <c r="E45" t="s">
        <v>956</v>
      </c>
      <c r="I45" s="30"/>
      <c r="J45" s="30"/>
    </row>
    <row r="46" spans="2:10" ht="18" x14ac:dyDescent="0.15">
      <c r="B46" s="40">
        <v>44976</v>
      </c>
      <c r="C46" t="s">
        <v>4</v>
      </c>
      <c r="D46">
        <v>8803783</v>
      </c>
      <c r="E46" t="s">
        <v>957</v>
      </c>
      <c r="I46" s="30"/>
      <c r="J46" s="30"/>
    </row>
    <row r="47" spans="2:10" ht="18" x14ac:dyDescent="0.15">
      <c r="B47" s="40">
        <v>44976</v>
      </c>
      <c r="C47" t="s">
        <v>4</v>
      </c>
      <c r="D47">
        <v>9301328</v>
      </c>
      <c r="E47" t="s">
        <v>958</v>
      </c>
      <c r="I47" s="30"/>
      <c r="J47" s="30"/>
    </row>
    <row r="48" spans="2:10" ht="18" x14ac:dyDescent="0.15">
      <c r="B48" s="40">
        <v>44979</v>
      </c>
      <c r="C48" t="s">
        <v>4</v>
      </c>
      <c r="D48">
        <v>9218193</v>
      </c>
      <c r="E48" t="s">
        <v>959</v>
      </c>
      <c r="I48" s="30"/>
      <c r="J48" s="30"/>
    </row>
    <row r="49" spans="2:10" ht="18" x14ac:dyDescent="0.15">
      <c r="B49" s="40">
        <v>44985</v>
      </c>
      <c r="C49" t="s">
        <v>36</v>
      </c>
      <c r="D49">
        <v>9277292</v>
      </c>
      <c r="E49" t="s">
        <v>960</v>
      </c>
      <c r="I49" s="30"/>
      <c r="J49" s="30"/>
    </row>
    <row r="50" spans="2:10" ht="18" x14ac:dyDescent="0.15">
      <c r="B50" s="40">
        <v>44982</v>
      </c>
      <c r="C50" t="s">
        <v>109</v>
      </c>
      <c r="D50">
        <v>9279977</v>
      </c>
      <c r="E50" t="s">
        <v>336</v>
      </c>
      <c r="F50" t="s">
        <v>925</v>
      </c>
      <c r="G50" t="s">
        <v>925</v>
      </c>
      <c r="I50" s="30"/>
      <c r="J50" s="30"/>
    </row>
    <row r="51" spans="2:10" ht="18" x14ac:dyDescent="0.15">
      <c r="B51" s="40">
        <v>44985</v>
      </c>
      <c r="C51" t="s">
        <v>36</v>
      </c>
      <c r="D51">
        <v>9267675</v>
      </c>
      <c r="E51" t="s">
        <v>961</v>
      </c>
      <c r="I51" s="30"/>
      <c r="J51" s="30"/>
    </row>
    <row r="52" spans="2:10" ht="18" x14ac:dyDescent="0.15">
      <c r="B52" s="40">
        <v>44985</v>
      </c>
      <c r="C52" t="s">
        <v>4</v>
      </c>
      <c r="D52">
        <v>9845661</v>
      </c>
      <c r="E52" t="s">
        <v>962</v>
      </c>
      <c r="I52" s="30"/>
      <c r="J52" s="30"/>
    </row>
    <row r="53" spans="2:10" ht="18" x14ac:dyDescent="0.15">
      <c r="B53" s="40" t="s">
        <v>925</v>
      </c>
      <c r="I53" s="30"/>
      <c r="J53" s="30"/>
    </row>
    <row r="54" spans="2:10" ht="18" x14ac:dyDescent="0.15">
      <c r="B54" s="51" t="s">
        <v>171</v>
      </c>
      <c r="I54" s="30"/>
      <c r="J54" s="30"/>
    </row>
    <row r="55" spans="2:10" ht="18" x14ac:dyDescent="0.15">
      <c r="B55" s="40" t="s">
        <v>925</v>
      </c>
      <c r="I55" s="30"/>
      <c r="J55" s="30"/>
    </row>
    <row r="56" spans="2:10" ht="18" x14ac:dyDescent="0.15">
      <c r="B56" s="40">
        <v>44986</v>
      </c>
      <c r="C56" t="s">
        <v>4</v>
      </c>
      <c r="D56">
        <v>8719097</v>
      </c>
      <c r="E56" t="s">
        <v>963</v>
      </c>
      <c r="I56" s="30"/>
      <c r="J56" s="30"/>
    </row>
    <row r="57" spans="2:10" ht="15" x14ac:dyDescent="0.15">
      <c r="B57" s="40">
        <v>44986</v>
      </c>
      <c r="C57" t="s">
        <v>4</v>
      </c>
      <c r="D57">
        <v>9250098</v>
      </c>
      <c r="E57" t="s">
        <v>964</v>
      </c>
    </row>
    <row r="58" spans="2:10" ht="15" x14ac:dyDescent="0.15">
      <c r="B58" s="40">
        <v>44987</v>
      </c>
      <c r="C58" t="s">
        <v>4</v>
      </c>
      <c r="D58">
        <v>9373503</v>
      </c>
      <c r="E58" t="s">
        <v>1204</v>
      </c>
    </row>
    <row r="59" spans="2:10" ht="15" x14ac:dyDescent="0.15">
      <c r="B59" s="40">
        <v>44988</v>
      </c>
      <c r="C59" t="s">
        <v>36</v>
      </c>
      <c r="D59">
        <v>9625815</v>
      </c>
      <c r="E59" t="s">
        <v>965</v>
      </c>
    </row>
    <row r="60" spans="2:10" ht="15" x14ac:dyDescent="0.15">
      <c r="B60" s="40">
        <v>44988</v>
      </c>
      <c r="C60" t="s">
        <v>57</v>
      </c>
      <c r="D60">
        <v>9477830</v>
      </c>
      <c r="E60" t="s">
        <v>966</v>
      </c>
    </row>
    <row r="61" spans="2:10" ht="15" x14ac:dyDescent="0.15">
      <c r="B61" s="40">
        <v>44988</v>
      </c>
      <c r="C61" t="s">
        <v>32</v>
      </c>
      <c r="D61">
        <v>9437775</v>
      </c>
      <c r="E61" t="s">
        <v>967</v>
      </c>
    </row>
    <row r="62" spans="2:10" ht="15" x14ac:dyDescent="0.15">
      <c r="B62" s="40">
        <v>44988</v>
      </c>
      <c r="C62" t="s">
        <v>4</v>
      </c>
      <c r="D62">
        <v>9504061</v>
      </c>
      <c r="E62" t="s">
        <v>968</v>
      </c>
    </row>
    <row r="63" spans="2:10" ht="15" x14ac:dyDescent="0.15">
      <c r="B63" s="40">
        <v>44988</v>
      </c>
      <c r="C63" t="s">
        <v>4</v>
      </c>
      <c r="D63">
        <v>9279056</v>
      </c>
      <c r="E63" t="s">
        <v>969</v>
      </c>
    </row>
    <row r="64" spans="2:10" ht="15" x14ac:dyDescent="0.15">
      <c r="B64" s="40">
        <v>44989</v>
      </c>
      <c r="C64" t="s">
        <v>4</v>
      </c>
      <c r="D64">
        <v>9914644</v>
      </c>
      <c r="E64" t="s">
        <v>970</v>
      </c>
    </row>
    <row r="65" spans="2:5" ht="15" x14ac:dyDescent="0.15">
      <c r="B65" s="40">
        <v>44989</v>
      </c>
      <c r="C65" t="s">
        <v>4</v>
      </c>
      <c r="D65">
        <v>9391529</v>
      </c>
      <c r="E65" t="s">
        <v>971</v>
      </c>
    </row>
    <row r="66" spans="2:5" ht="15" x14ac:dyDescent="0.15">
      <c r="B66" s="40">
        <v>44990</v>
      </c>
      <c r="C66" t="s">
        <v>4</v>
      </c>
      <c r="D66">
        <v>9349813</v>
      </c>
      <c r="E66" t="s">
        <v>972</v>
      </c>
    </row>
    <row r="67" spans="2:5" ht="15" x14ac:dyDescent="0.15">
      <c r="B67" s="40">
        <v>44991</v>
      </c>
      <c r="C67" t="s">
        <v>36</v>
      </c>
      <c r="D67">
        <v>9570632</v>
      </c>
      <c r="E67" t="s">
        <v>973</v>
      </c>
    </row>
    <row r="68" spans="2:5" ht="15" x14ac:dyDescent="0.15">
      <c r="B68" s="40">
        <v>44995</v>
      </c>
      <c r="C68" t="s">
        <v>4</v>
      </c>
      <c r="D68">
        <v>9474242</v>
      </c>
      <c r="E68" t="s">
        <v>974</v>
      </c>
    </row>
    <row r="69" spans="2:5" ht="15" x14ac:dyDescent="0.15">
      <c r="B69" s="40">
        <v>45003</v>
      </c>
      <c r="C69" t="s">
        <v>57</v>
      </c>
      <c r="D69">
        <v>9081320</v>
      </c>
      <c r="E69" t="s">
        <v>975</v>
      </c>
    </row>
    <row r="70" spans="2:5" ht="15" x14ac:dyDescent="0.15">
      <c r="B70" s="40">
        <v>45004</v>
      </c>
      <c r="C70" t="s">
        <v>4</v>
      </c>
      <c r="D70">
        <v>9880855</v>
      </c>
      <c r="E70" t="s">
        <v>976</v>
      </c>
    </row>
    <row r="71" spans="2:5" ht="15" x14ac:dyDescent="0.15">
      <c r="B71" s="40">
        <v>45004</v>
      </c>
      <c r="C71" t="s">
        <v>4</v>
      </c>
      <c r="D71">
        <v>9880855</v>
      </c>
      <c r="E71" t="s">
        <v>976</v>
      </c>
    </row>
    <row r="72" spans="2:5" ht="15" x14ac:dyDescent="0.15">
      <c r="B72" s="40">
        <v>45005</v>
      </c>
      <c r="C72" t="s">
        <v>218</v>
      </c>
      <c r="D72">
        <v>9651852</v>
      </c>
      <c r="E72" t="s">
        <v>977</v>
      </c>
    </row>
    <row r="73" spans="2:5" ht="15" x14ac:dyDescent="0.15">
      <c r="B73" s="40">
        <v>45005</v>
      </c>
      <c r="C73" t="s">
        <v>4</v>
      </c>
      <c r="D73">
        <v>9571572</v>
      </c>
      <c r="E73" t="s">
        <v>978</v>
      </c>
    </row>
    <row r="74" spans="2:5" ht="15" x14ac:dyDescent="0.15">
      <c r="B74" s="40">
        <v>45005</v>
      </c>
      <c r="C74" t="s">
        <v>4</v>
      </c>
      <c r="D74">
        <v>9720500</v>
      </c>
      <c r="E74" t="s">
        <v>979</v>
      </c>
    </row>
    <row r="75" spans="2:5" ht="15" x14ac:dyDescent="0.15">
      <c r="B75" s="40">
        <v>45007</v>
      </c>
      <c r="C75" t="s">
        <v>218</v>
      </c>
      <c r="D75">
        <v>9638123</v>
      </c>
      <c r="E75" t="s">
        <v>980</v>
      </c>
    </row>
    <row r="76" spans="2:5" ht="15" x14ac:dyDescent="0.15">
      <c r="B76" s="40">
        <v>45007</v>
      </c>
      <c r="C76" t="s">
        <v>3</v>
      </c>
      <c r="D76">
        <v>9298404</v>
      </c>
      <c r="E76" t="s">
        <v>1168</v>
      </c>
    </row>
    <row r="77" spans="2:5" ht="15" x14ac:dyDescent="0.15">
      <c r="B77" s="40">
        <v>45008</v>
      </c>
      <c r="C77" t="s">
        <v>4</v>
      </c>
      <c r="D77">
        <v>9482671</v>
      </c>
      <c r="E77" t="s">
        <v>981</v>
      </c>
    </row>
    <row r="78" spans="2:5" ht="15" x14ac:dyDescent="0.15">
      <c r="B78" s="40">
        <v>45010</v>
      </c>
      <c r="C78" t="s">
        <v>36</v>
      </c>
      <c r="D78">
        <v>9857315</v>
      </c>
      <c r="E78" t="s">
        <v>982</v>
      </c>
    </row>
    <row r="79" spans="2:5" ht="15" x14ac:dyDescent="0.15">
      <c r="B79" s="40">
        <v>45012</v>
      </c>
      <c r="C79" t="s">
        <v>36</v>
      </c>
      <c r="D79">
        <v>9736200</v>
      </c>
      <c r="E79" t="s">
        <v>983</v>
      </c>
    </row>
    <row r="80" spans="2:5" ht="15" x14ac:dyDescent="0.15">
      <c r="B80" s="40">
        <v>45012</v>
      </c>
      <c r="C80" t="s">
        <v>36</v>
      </c>
      <c r="D80">
        <v>9336244</v>
      </c>
      <c r="E80" t="s">
        <v>984</v>
      </c>
    </row>
    <row r="81" spans="2:5" ht="15" x14ac:dyDescent="0.15">
      <c r="B81" s="40">
        <v>45014</v>
      </c>
      <c r="C81" t="s">
        <v>4</v>
      </c>
      <c r="D81">
        <v>9135743</v>
      </c>
      <c r="E81" t="s">
        <v>985</v>
      </c>
    </row>
    <row r="82" spans="2:5" ht="15" x14ac:dyDescent="0.15">
      <c r="B82" s="40">
        <v>45015</v>
      </c>
      <c r="C82" t="s">
        <v>32</v>
      </c>
      <c r="D82">
        <v>9521370</v>
      </c>
      <c r="E82" t="s">
        <v>986</v>
      </c>
    </row>
    <row r="83" spans="2:5" x14ac:dyDescent="0.15">
      <c r="B83" s="11"/>
    </row>
    <row r="84" spans="2:5" ht="15" x14ac:dyDescent="0.15">
      <c r="B84" s="58" t="s">
        <v>206</v>
      </c>
    </row>
    <row r="85" spans="2:5" x14ac:dyDescent="0.15">
      <c r="B85" s="11"/>
    </row>
    <row r="86" spans="2:5" ht="15" x14ac:dyDescent="0.15">
      <c r="B86" s="40">
        <v>45021</v>
      </c>
      <c r="C86" t="s">
        <v>37</v>
      </c>
      <c r="D86">
        <v>9223681</v>
      </c>
      <c r="E86" t="s">
        <v>987</v>
      </c>
    </row>
    <row r="87" spans="2:5" ht="15" x14ac:dyDescent="0.15">
      <c r="B87" s="40">
        <v>45028</v>
      </c>
      <c r="C87" t="s">
        <v>40</v>
      </c>
      <c r="D87">
        <v>9153783</v>
      </c>
      <c r="E87" t="s">
        <v>988</v>
      </c>
    </row>
    <row r="88" spans="2:5" ht="15" x14ac:dyDescent="0.15">
      <c r="B88" s="40">
        <v>45024</v>
      </c>
      <c r="C88" t="s">
        <v>36</v>
      </c>
      <c r="D88">
        <v>9767728</v>
      </c>
      <c r="E88" t="s">
        <v>989</v>
      </c>
    </row>
    <row r="89" spans="2:5" ht="15" x14ac:dyDescent="0.15">
      <c r="B89" s="40">
        <v>45024</v>
      </c>
      <c r="C89" t="s">
        <v>3</v>
      </c>
      <c r="D89">
        <v>9444467</v>
      </c>
      <c r="E89" t="s">
        <v>990</v>
      </c>
    </row>
    <row r="90" spans="2:5" ht="15" x14ac:dyDescent="0.15">
      <c r="B90" s="40">
        <v>45027</v>
      </c>
      <c r="C90" t="s">
        <v>57</v>
      </c>
      <c r="D90">
        <v>9868443</v>
      </c>
      <c r="E90" t="s">
        <v>991</v>
      </c>
    </row>
    <row r="91" spans="2:5" ht="15" x14ac:dyDescent="0.15">
      <c r="B91" s="40">
        <v>45023</v>
      </c>
      <c r="C91" t="s">
        <v>149</v>
      </c>
      <c r="D91">
        <v>9815329</v>
      </c>
      <c r="E91" t="s">
        <v>992</v>
      </c>
    </row>
    <row r="92" spans="2:5" ht="15" x14ac:dyDescent="0.15">
      <c r="B92" s="40">
        <v>45027</v>
      </c>
      <c r="C92" t="s">
        <v>3</v>
      </c>
      <c r="D92">
        <v>9410545</v>
      </c>
      <c r="E92" t="s">
        <v>993</v>
      </c>
    </row>
    <row r="93" spans="2:5" ht="15" x14ac:dyDescent="0.15">
      <c r="B93" s="40">
        <v>45032</v>
      </c>
      <c r="C93" t="s">
        <v>23</v>
      </c>
      <c r="D93">
        <v>9811945</v>
      </c>
      <c r="E93" t="s">
        <v>994</v>
      </c>
    </row>
    <row r="94" spans="2:5" ht="15" x14ac:dyDescent="0.15">
      <c r="B94" s="40">
        <v>45033</v>
      </c>
      <c r="C94" t="s">
        <v>4</v>
      </c>
      <c r="D94">
        <v>9309461</v>
      </c>
      <c r="E94" t="s">
        <v>158</v>
      </c>
    </row>
    <row r="95" spans="2:5" ht="15" x14ac:dyDescent="0.15">
      <c r="B95" s="40">
        <v>45034</v>
      </c>
      <c r="C95" t="s">
        <v>4</v>
      </c>
      <c r="D95">
        <v>9845661</v>
      </c>
      <c r="E95" t="s">
        <v>962</v>
      </c>
    </row>
    <row r="96" spans="2:5" ht="15" x14ac:dyDescent="0.15">
      <c r="B96" s="40">
        <v>45035</v>
      </c>
      <c r="C96" t="s">
        <v>218</v>
      </c>
      <c r="D96">
        <v>9651852</v>
      </c>
      <c r="E96" t="s">
        <v>977</v>
      </c>
    </row>
    <row r="97" spans="2:5" ht="15" x14ac:dyDescent="0.15">
      <c r="B97" s="40">
        <v>45035</v>
      </c>
      <c r="C97" t="s">
        <v>4</v>
      </c>
      <c r="D97">
        <v>9463877</v>
      </c>
      <c r="E97" t="s">
        <v>995</v>
      </c>
    </row>
    <row r="98" spans="2:5" ht="15" x14ac:dyDescent="0.15">
      <c r="B98" s="40">
        <v>45037</v>
      </c>
      <c r="C98" t="s">
        <v>57</v>
      </c>
      <c r="D98">
        <v>9448138</v>
      </c>
      <c r="E98" t="s">
        <v>566</v>
      </c>
    </row>
    <row r="99" spans="2:5" ht="15" x14ac:dyDescent="0.15">
      <c r="B99" s="40">
        <v>45037</v>
      </c>
      <c r="C99" t="s">
        <v>3</v>
      </c>
      <c r="D99">
        <v>9726243</v>
      </c>
      <c r="E99" t="s">
        <v>996</v>
      </c>
    </row>
    <row r="100" spans="2:5" ht="15" x14ac:dyDescent="0.15">
      <c r="B100" s="40">
        <v>45037</v>
      </c>
      <c r="C100" t="s">
        <v>4</v>
      </c>
      <c r="D100">
        <v>9397896</v>
      </c>
      <c r="E100" t="s">
        <v>997</v>
      </c>
    </row>
    <row r="101" spans="2:5" ht="15" x14ac:dyDescent="0.15">
      <c r="B101" s="40">
        <v>45039</v>
      </c>
      <c r="C101" t="s">
        <v>4</v>
      </c>
      <c r="D101">
        <v>9393321</v>
      </c>
      <c r="E101" t="s">
        <v>998</v>
      </c>
    </row>
    <row r="102" spans="2:5" ht="15" x14ac:dyDescent="0.15">
      <c r="B102" s="40">
        <v>45040</v>
      </c>
      <c r="C102" t="s">
        <v>660</v>
      </c>
      <c r="D102">
        <v>9205158</v>
      </c>
      <c r="E102" t="s">
        <v>999</v>
      </c>
    </row>
    <row r="103" spans="2:5" ht="15" x14ac:dyDescent="0.15">
      <c r="B103" s="40">
        <v>45045</v>
      </c>
      <c r="C103" t="s">
        <v>4</v>
      </c>
      <c r="D103">
        <v>9299537</v>
      </c>
      <c r="E103" t="s">
        <v>1000</v>
      </c>
    </row>
    <row r="104" spans="2:5" ht="15" x14ac:dyDescent="0.15">
      <c r="B104" s="40" t="s">
        <v>925</v>
      </c>
    </row>
    <row r="105" spans="2:5" ht="15" x14ac:dyDescent="0.15">
      <c r="B105" s="58" t="s">
        <v>228</v>
      </c>
    </row>
    <row r="106" spans="2:5" ht="15" x14ac:dyDescent="0.15">
      <c r="B106" s="40" t="s">
        <v>925</v>
      </c>
    </row>
    <row r="107" spans="2:5" ht="15" x14ac:dyDescent="0.15">
      <c r="B107" s="40">
        <v>45047</v>
      </c>
      <c r="C107" t="s">
        <v>57</v>
      </c>
      <c r="D107">
        <v>9612882</v>
      </c>
      <c r="E107" t="s">
        <v>1004</v>
      </c>
    </row>
    <row r="108" spans="2:5" ht="15" x14ac:dyDescent="0.15">
      <c r="B108" s="40">
        <v>45048</v>
      </c>
      <c r="C108" t="s">
        <v>8</v>
      </c>
      <c r="D108">
        <v>9521851</v>
      </c>
      <c r="E108" t="s">
        <v>1005</v>
      </c>
    </row>
    <row r="109" spans="2:5" ht="15" x14ac:dyDescent="0.15">
      <c r="B109" s="40">
        <v>45048</v>
      </c>
      <c r="C109" t="s">
        <v>4</v>
      </c>
      <c r="D109">
        <v>9197818</v>
      </c>
      <c r="E109" t="s">
        <v>1006</v>
      </c>
    </row>
    <row r="110" spans="2:5" ht="15" x14ac:dyDescent="0.15">
      <c r="B110" s="40">
        <v>45048</v>
      </c>
      <c r="C110" t="s">
        <v>3</v>
      </c>
      <c r="D110">
        <v>9380726</v>
      </c>
      <c r="E110" t="s">
        <v>1007</v>
      </c>
    </row>
    <row r="111" spans="2:5" ht="15" x14ac:dyDescent="0.15">
      <c r="B111" s="40">
        <v>45047</v>
      </c>
      <c r="C111" t="s">
        <v>3</v>
      </c>
      <c r="D111">
        <v>9376024</v>
      </c>
      <c r="E111" t="s">
        <v>1008</v>
      </c>
    </row>
    <row r="112" spans="2:5" ht="15" x14ac:dyDescent="0.15">
      <c r="B112" s="40">
        <v>45049</v>
      </c>
      <c r="C112" t="s">
        <v>36</v>
      </c>
      <c r="D112">
        <v>9911460</v>
      </c>
      <c r="E112" t="s">
        <v>1009</v>
      </c>
    </row>
    <row r="113" spans="2:5" ht="15" x14ac:dyDescent="0.15">
      <c r="B113" s="40">
        <v>45051</v>
      </c>
      <c r="C113" t="s">
        <v>32</v>
      </c>
      <c r="D113">
        <v>9195705</v>
      </c>
      <c r="E113" t="s">
        <v>1010</v>
      </c>
    </row>
    <row r="114" spans="2:5" ht="15" x14ac:dyDescent="0.15">
      <c r="B114" s="40">
        <v>45052</v>
      </c>
      <c r="C114" t="s">
        <v>36</v>
      </c>
      <c r="D114">
        <v>9575149</v>
      </c>
      <c r="E114" t="s">
        <v>1011</v>
      </c>
    </row>
    <row r="115" spans="2:5" ht="15" x14ac:dyDescent="0.15">
      <c r="B115" s="40">
        <v>45054</v>
      </c>
      <c r="C115" t="s">
        <v>57</v>
      </c>
      <c r="D115">
        <v>9641730</v>
      </c>
      <c r="E115" t="s">
        <v>1012</v>
      </c>
    </row>
    <row r="116" spans="2:5" ht="15" x14ac:dyDescent="0.15">
      <c r="B116" s="40">
        <v>45058</v>
      </c>
      <c r="C116" t="s">
        <v>4</v>
      </c>
      <c r="D116">
        <v>9450428</v>
      </c>
      <c r="E116" t="s">
        <v>1013</v>
      </c>
    </row>
    <row r="117" spans="2:5" ht="15" x14ac:dyDescent="0.15">
      <c r="B117" s="40">
        <v>45059</v>
      </c>
      <c r="C117" t="s">
        <v>36</v>
      </c>
      <c r="D117">
        <v>9575149</v>
      </c>
      <c r="E117" t="s">
        <v>1011</v>
      </c>
    </row>
    <row r="118" spans="2:5" ht="15" x14ac:dyDescent="0.15">
      <c r="B118" s="40">
        <v>45053</v>
      </c>
      <c r="C118" t="s">
        <v>35</v>
      </c>
      <c r="D118">
        <v>9431290</v>
      </c>
      <c r="E118" t="s">
        <v>1014</v>
      </c>
    </row>
    <row r="119" spans="2:5" ht="15" x14ac:dyDescent="0.15">
      <c r="B119" s="40">
        <v>45060</v>
      </c>
      <c r="C119" t="s">
        <v>109</v>
      </c>
      <c r="D119">
        <v>9252735</v>
      </c>
      <c r="E119" t="s">
        <v>1015</v>
      </c>
    </row>
    <row r="120" spans="2:5" ht="15" x14ac:dyDescent="0.15">
      <c r="B120" s="40">
        <v>45060</v>
      </c>
      <c r="C120" t="s">
        <v>4</v>
      </c>
      <c r="D120">
        <v>9320427</v>
      </c>
      <c r="E120" t="s">
        <v>1016</v>
      </c>
    </row>
    <row r="121" spans="2:5" ht="15" x14ac:dyDescent="0.15">
      <c r="B121" s="40">
        <v>45053</v>
      </c>
      <c r="C121" t="s">
        <v>1017</v>
      </c>
      <c r="D121">
        <v>7392311</v>
      </c>
      <c r="E121" t="s">
        <v>1018</v>
      </c>
    </row>
    <row r="122" spans="2:5" ht="15" x14ac:dyDescent="0.15">
      <c r="B122" s="40">
        <v>45062</v>
      </c>
      <c r="C122" t="s">
        <v>4</v>
      </c>
      <c r="D122">
        <v>9355460</v>
      </c>
      <c r="E122" t="s">
        <v>1019</v>
      </c>
    </row>
    <row r="123" spans="2:5" ht="15" x14ac:dyDescent="0.15">
      <c r="B123" s="40">
        <v>45062</v>
      </c>
      <c r="C123" t="s">
        <v>3</v>
      </c>
      <c r="D123">
        <v>9167332</v>
      </c>
      <c r="E123" t="s">
        <v>1020</v>
      </c>
    </row>
    <row r="124" spans="2:5" ht="15" x14ac:dyDescent="0.15">
      <c r="B124" s="40">
        <v>45063</v>
      </c>
      <c r="C124" t="s">
        <v>3</v>
      </c>
      <c r="D124">
        <v>9360491</v>
      </c>
      <c r="E124" t="s">
        <v>1021</v>
      </c>
    </row>
    <row r="125" spans="2:5" ht="15" x14ac:dyDescent="0.15">
      <c r="B125" s="40">
        <v>45064</v>
      </c>
      <c r="C125" t="s">
        <v>109</v>
      </c>
      <c r="D125">
        <v>9321293</v>
      </c>
      <c r="E125" t="s">
        <v>435</v>
      </c>
    </row>
    <row r="126" spans="2:5" ht="15" x14ac:dyDescent="0.15">
      <c r="B126" s="40">
        <v>45064</v>
      </c>
      <c r="C126" t="s">
        <v>109</v>
      </c>
      <c r="D126">
        <v>9293179</v>
      </c>
      <c r="E126" t="s">
        <v>159</v>
      </c>
    </row>
    <row r="127" spans="2:5" ht="15" x14ac:dyDescent="0.15">
      <c r="B127" s="40">
        <v>45064</v>
      </c>
      <c r="C127" t="s">
        <v>36</v>
      </c>
      <c r="D127">
        <v>9384370</v>
      </c>
      <c r="E127" t="s">
        <v>1025</v>
      </c>
    </row>
    <row r="128" spans="2:5" ht="15" x14ac:dyDescent="0.15">
      <c r="B128" s="40">
        <v>45063</v>
      </c>
      <c r="C128" t="s">
        <v>3</v>
      </c>
      <c r="D128">
        <v>9701932</v>
      </c>
      <c r="E128" t="s">
        <v>1026</v>
      </c>
    </row>
    <row r="129" spans="2:6" ht="15" x14ac:dyDescent="0.15">
      <c r="B129" s="40">
        <v>45066</v>
      </c>
      <c r="C129" t="s">
        <v>701</v>
      </c>
      <c r="D129">
        <v>9399478</v>
      </c>
      <c r="E129" t="s">
        <v>1027</v>
      </c>
    </row>
    <row r="130" spans="2:6" ht="15" x14ac:dyDescent="0.15">
      <c r="B130" s="40">
        <v>45067</v>
      </c>
      <c r="C130" t="s">
        <v>4</v>
      </c>
      <c r="D130">
        <v>9633965</v>
      </c>
      <c r="E130" t="s">
        <v>1028</v>
      </c>
    </row>
    <row r="131" spans="2:6" ht="15" x14ac:dyDescent="0.15">
      <c r="B131" s="40">
        <v>45066</v>
      </c>
      <c r="C131" t="s">
        <v>57</v>
      </c>
      <c r="D131">
        <v>9195157</v>
      </c>
      <c r="E131" t="s">
        <v>777</v>
      </c>
    </row>
    <row r="132" spans="2:6" ht="15" x14ac:dyDescent="0.15">
      <c r="B132" s="40">
        <v>45068</v>
      </c>
      <c r="C132" t="s">
        <v>4</v>
      </c>
      <c r="D132">
        <v>9450806</v>
      </c>
      <c r="E132" t="s">
        <v>1029</v>
      </c>
    </row>
    <row r="133" spans="2:6" ht="15" x14ac:dyDescent="0.15">
      <c r="B133" s="40">
        <v>45068</v>
      </c>
      <c r="C133" t="s">
        <v>3</v>
      </c>
      <c r="D133">
        <v>9432476</v>
      </c>
      <c r="E133" t="s">
        <v>1030</v>
      </c>
    </row>
    <row r="134" spans="2:6" ht="15" x14ac:dyDescent="0.15">
      <c r="B134" s="40">
        <v>45074</v>
      </c>
      <c r="C134" t="s">
        <v>4</v>
      </c>
      <c r="D134">
        <v>9150212</v>
      </c>
      <c r="E134" t="s">
        <v>1031</v>
      </c>
    </row>
    <row r="135" spans="2:6" ht="15" x14ac:dyDescent="0.15">
      <c r="B135" s="40">
        <v>45074</v>
      </c>
      <c r="C135" t="s">
        <v>109</v>
      </c>
      <c r="D135">
        <v>7403158</v>
      </c>
      <c r="E135" t="s">
        <v>1032</v>
      </c>
    </row>
    <row r="136" spans="2:6" ht="15" x14ac:dyDescent="0.15">
      <c r="B136" s="40">
        <v>45075</v>
      </c>
      <c r="C136" t="s">
        <v>1017</v>
      </c>
      <c r="D136">
        <v>9484235</v>
      </c>
      <c r="E136" t="s">
        <v>1033</v>
      </c>
      <c r="F136" s="4"/>
    </row>
    <row r="137" spans="2:6" ht="15" x14ac:dyDescent="0.15">
      <c r="B137" s="40" t="s">
        <v>925</v>
      </c>
      <c r="F137" s="4"/>
    </row>
    <row r="138" spans="2:6" ht="15" x14ac:dyDescent="0.15">
      <c r="B138" s="58" t="s">
        <v>256</v>
      </c>
      <c r="F138" s="4"/>
    </row>
    <row r="139" spans="2:6" ht="15" x14ac:dyDescent="0.15">
      <c r="B139" s="40" t="s">
        <v>925</v>
      </c>
      <c r="F139" s="4"/>
    </row>
    <row r="140" spans="2:6" ht="15" x14ac:dyDescent="0.15">
      <c r="B140" s="40">
        <v>45078</v>
      </c>
      <c r="C140" t="s">
        <v>4</v>
      </c>
      <c r="D140">
        <v>9337676</v>
      </c>
      <c r="E140" t="s">
        <v>1034</v>
      </c>
      <c r="F140" s="4"/>
    </row>
    <row r="141" spans="2:6" ht="15" x14ac:dyDescent="0.15">
      <c r="B141" s="40">
        <v>45080</v>
      </c>
      <c r="C141" t="s">
        <v>3</v>
      </c>
      <c r="D141">
        <v>9289025</v>
      </c>
      <c r="E141" t="s">
        <v>1035</v>
      </c>
      <c r="F141" s="4"/>
    </row>
    <row r="142" spans="2:6" ht="15" x14ac:dyDescent="0.15">
      <c r="B142" s="40">
        <v>45080</v>
      </c>
      <c r="C142" t="s">
        <v>3</v>
      </c>
      <c r="D142">
        <v>9483346</v>
      </c>
      <c r="E142" t="s">
        <v>1036</v>
      </c>
      <c r="F142" s="4"/>
    </row>
    <row r="143" spans="2:6" ht="15" x14ac:dyDescent="0.15">
      <c r="B143" s="40">
        <v>45081</v>
      </c>
      <c r="C143" t="s">
        <v>128</v>
      </c>
      <c r="D143">
        <v>8122957</v>
      </c>
      <c r="E143" t="s">
        <v>1037</v>
      </c>
      <c r="F143" s="4"/>
    </row>
    <row r="144" spans="2:6" ht="15" x14ac:dyDescent="0.15">
      <c r="B144" s="40">
        <v>45082</v>
      </c>
      <c r="C144" t="s">
        <v>57</v>
      </c>
      <c r="D144">
        <v>9823986</v>
      </c>
      <c r="E144" t="s">
        <v>1038</v>
      </c>
      <c r="F144" s="4"/>
    </row>
    <row r="145" spans="2:6" ht="15" x14ac:dyDescent="0.15">
      <c r="B145" s="40">
        <v>45082</v>
      </c>
      <c r="C145" t="s">
        <v>1017</v>
      </c>
      <c r="D145">
        <v>8119235</v>
      </c>
      <c r="E145" t="s">
        <v>1039</v>
      </c>
      <c r="F145" s="4"/>
    </row>
    <row r="146" spans="2:6" ht="15" x14ac:dyDescent="0.15">
      <c r="B146" s="40">
        <v>45082</v>
      </c>
      <c r="C146" t="s">
        <v>57</v>
      </c>
      <c r="D146">
        <v>6602898</v>
      </c>
      <c r="E146" t="s">
        <v>1040</v>
      </c>
      <c r="F146" s="4"/>
    </row>
    <row r="147" spans="2:6" ht="15" x14ac:dyDescent="0.15">
      <c r="B147" s="40">
        <v>45082</v>
      </c>
      <c r="C147" t="s">
        <v>3</v>
      </c>
      <c r="D147">
        <v>9289025</v>
      </c>
      <c r="E147" t="s">
        <v>1035</v>
      </c>
      <c r="F147" s="4"/>
    </row>
    <row r="148" spans="2:6" ht="15" x14ac:dyDescent="0.15">
      <c r="B148" s="40">
        <v>45082</v>
      </c>
      <c r="C148" t="s">
        <v>3</v>
      </c>
      <c r="D148">
        <v>8918978</v>
      </c>
      <c r="E148" t="s">
        <v>1041</v>
      </c>
      <c r="F148" s="4"/>
    </row>
    <row r="149" spans="2:6" ht="15" x14ac:dyDescent="0.15">
      <c r="B149" s="40">
        <v>45083</v>
      </c>
      <c r="C149" t="s">
        <v>4</v>
      </c>
      <c r="D149">
        <v>9785469</v>
      </c>
      <c r="E149" t="s">
        <v>1042</v>
      </c>
      <c r="F149" s="4"/>
    </row>
    <row r="150" spans="2:6" ht="15" x14ac:dyDescent="0.15">
      <c r="B150" s="40">
        <v>45083</v>
      </c>
      <c r="C150" t="s">
        <v>3</v>
      </c>
      <c r="D150">
        <v>9396701</v>
      </c>
      <c r="E150" t="s">
        <v>1043</v>
      </c>
      <c r="F150" s="4"/>
    </row>
    <row r="151" spans="2:6" ht="15" x14ac:dyDescent="0.15">
      <c r="B151" s="40">
        <v>45083</v>
      </c>
      <c r="C151" t="s">
        <v>4</v>
      </c>
      <c r="D151">
        <v>9831696</v>
      </c>
      <c r="E151" t="s">
        <v>1044</v>
      </c>
      <c r="F151" s="4"/>
    </row>
    <row r="152" spans="2:6" ht="15" x14ac:dyDescent="0.15">
      <c r="B152" s="40">
        <v>45087</v>
      </c>
      <c r="C152" t="s">
        <v>36</v>
      </c>
      <c r="D152">
        <v>9506734</v>
      </c>
      <c r="E152" t="s">
        <v>1045</v>
      </c>
      <c r="F152" s="4"/>
    </row>
    <row r="153" spans="2:6" ht="15" x14ac:dyDescent="0.15">
      <c r="B153" s="40">
        <v>45087</v>
      </c>
      <c r="C153" t="s">
        <v>57</v>
      </c>
      <c r="D153">
        <v>9863326</v>
      </c>
      <c r="E153" t="s">
        <v>1046</v>
      </c>
      <c r="F153" s="4"/>
    </row>
    <row r="154" spans="2:6" ht="15" x14ac:dyDescent="0.15">
      <c r="B154" s="40">
        <v>45087</v>
      </c>
      <c r="C154" t="s">
        <v>57</v>
      </c>
      <c r="D154">
        <v>9753791</v>
      </c>
      <c r="E154" t="s">
        <v>1047</v>
      </c>
      <c r="F154" s="4"/>
    </row>
    <row r="155" spans="2:6" ht="15" x14ac:dyDescent="0.15">
      <c r="B155" s="40">
        <v>45088</v>
      </c>
      <c r="C155" t="s">
        <v>4</v>
      </c>
      <c r="D155">
        <v>9323651</v>
      </c>
      <c r="E155" t="s">
        <v>1048</v>
      </c>
      <c r="F155" s="4"/>
    </row>
    <row r="156" spans="2:6" ht="15" x14ac:dyDescent="0.15">
      <c r="B156" s="40">
        <v>45087</v>
      </c>
      <c r="C156" t="s">
        <v>57</v>
      </c>
      <c r="D156">
        <v>9275048</v>
      </c>
      <c r="E156" t="s">
        <v>637</v>
      </c>
      <c r="F156" s="4"/>
    </row>
    <row r="157" spans="2:6" ht="15" x14ac:dyDescent="0.15">
      <c r="B157" s="40">
        <v>45088</v>
      </c>
      <c r="C157" t="s">
        <v>4</v>
      </c>
      <c r="D157">
        <v>9487249</v>
      </c>
      <c r="E157" t="s">
        <v>1073</v>
      </c>
      <c r="F157" s="4"/>
    </row>
    <row r="158" spans="2:6" ht="15" x14ac:dyDescent="0.15">
      <c r="B158" s="40">
        <v>45091</v>
      </c>
      <c r="C158" t="s">
        <v>36</v>
      </c>
      <c r="D158">
        <v>9234989</v>
      </c>
      <c r="E158" t="s">
        <v>509</v>
      </c>
      <c r="F158" s="4"/>
    </row>
    <row r="159" spans="2:6" ht="15" x14ac:dyDescent="0.15">
      <c r="B159" s="40">
        <v>45088</v>
      </c>
      <c r="C159" t="s">
        <v>36</v>
      </c>
      <c r="D159">
        <v>9124469</v>
      </c>
      <c r="E159" t="s">
        <v>1049</v>
      </c>
      <c r="F159" s="4"/>
    </row>
    <row r="160" spans="2:6" ht="15" x14ac:dyDescent="0.15">
      <c r="B160" s="40">
        <v>45090</v>
      </c>
      <c r="C160" t="s">
        <v>35</v>
      </c>
      <c r="D160">
        <v>9396323</v>
      </c>
      <c r="E160" t="s">
        <v>1050</v>
      </c>
      <c r="F160" s="4"/>
    </row>
    <row r="161" spans="2:6" ht="15" x14ac:dyDescent="0.15">
      <c r="B161" s="40">
        <v>45091</v>
      </c>
      <c r="C161" t="s">
        <v>23</v>
      </c>
      <c r="D161">
        <v>9483346</v>
      </c>
      <c r="E161" t="s">
        <v>1036</v>
      </c>
      <c r="F161" s="4"/>
    </row>
    <row r="162" spans="2:6" ht="15" x14ac:dyDescent="0.15">
      <c r="B162" s="40">
        <v>45091</v>
      </c>
      <c r="C162" t="s">
        <v>4</v>
      </c>
      <c r="D162">
        <v>9380489</v>
      </c>
      <c r="E162" t="s">
        <v>484</v>
      </c>
      <c r="F162" s="4"/>
    </row>
    <row r="163" spans="2:6" ht="15" x14ac:dyDescent="0.15">
      <c r="B163" s="40">
        <v>45092</v>
      </c>
      <c r="C163" t="s">
        <v>109</v>
      </c>
      <c r="D163">
        <v>9467407</v>
      </c>
      <c r="E163" t="s">
        <v>1051</v>
      </c>
      <c r="F163" s="4"/>
    </row>
    <row r="164" spans="2:6" ht="15" x14ac:dyDescent="0.15">
      <c r="B164" s="40">
        <v>45095</v>
      </c>
      <c r="C164" t="s">
        <v>36</v>
      </c>
      <c r="D164">
        <v>9831775</v>
      </c>
      <c r="E164" t="s">
        <v>1053</v>
      </c>
      <c r="F164" s="4"/>
    </row>
    <row r="165" spans="2:6" ht="15" x14ac:dyDescent="0.15">
      <c r="B165" s="40">
        <v>45096</v>
      </c>
      <c r="C165" t="s">
        <v>109</v>
      </c>
      <c r="D165">
        <v>9762338</v>
      </c>
      <c r="E165" t="s">
        <v>1054</v>
      </c>
      <c r="F165" s="4"/>
    </row>
    <row r="166" spans="2:6" ht="15" x14ac:dyDescent="0.15">
      <c r="B166" s="40">
        <v>45098</v>
      </c>
      <c r="C166" t="s">
        <v>4</v>
      </c>
      <c r="D166">
        <v>9373553</v>
      </c>
      <c r="E166" t="s">
        <v>1055</v>
      </c>
      <c r="F166" s="4"/>
    </row>
    <row r="167" spans="2:6" ht="15" x14ac:dyDescent="0.15">
      <c r="B167" s="40">
        <v>45098</v>
      </c>
      <c r="C167" t="s">
        <v>109</v>
      </c>
      <c r="D167">
        <v>8715857</v>
      </c>
      <c r="E167" t="s">
        <v>1056</v>
      </c>
      <c r="F167" s="4"/>
    </row>
    <row r="168" spans="2:6" ht="15" x14ac:dyDescent="0.15">
      <c r="B168" s="40">
        <v>45098</v>
      </c>
      <c r="C168" t="s">
        <v>57</v>
      </c>
      <c r="D168">
        <v>9192167</v>
      </c>
      <c r="E168" t="s">
        <v>1057</v>
      </c>
      <c r="F168" s="4"/>
    </row>
    <row r="169" spans="2:6" ht="15" x14ac:dyDescent="0.15">
      <c r="B169" s="40">
        <v>45099</v>
      </c>
      <c r="C169" t="s">
        <v>3</v>
      </c>
      <c r="D169">
        <v>9141352</v>
      </c>
      <c r="E169" t="s">
        <v>1058</v>
      </c>
      <c r="F169" s="4"/>
    </row>
    <row r="170" spans="2:6" ht="15" x14ac:dyDescent="0.15">
      <c r="B170" s="40">
        <v>45099</v>
      </c>
      <c r="C170" t="s">
        <v>4</v>
      </c>
      <c r="D170">
        <v>9757010</v>
      </c>
      <c r="E170" t="s">
        <v>1059</v>
      </c>
      <c r="F170" s="4"/>
    </row>
    <row r="171" spans="2:6" ht="15" x14ac:dyDescent="0.15">
      <c r="B171" s="40">
        <v>45099</v>
      </c>
      <c r="C171" t="s">
        <v>3</v>
      </c>
      <c r="D171">
        <v>9697894</v>
      </c>
      <c r="E171" t="s">
        <v>1060</v>
      </c>
      <c r="F171" s="4">
        <v>3</v>
      </c>
    </row>
    <row r="172" spans="2:6" ht="15" x14ac:dyDescent="0.15">
      <c r="B172" s="40">
        <v>45099</v>
      </c>
      <c r="C172" t="s">
        <v>3</v>
      </c>
      <c r="D172">
        <v>9933028</v>
      </c>
      <c r="E172" t="s">
        <v>1061</v>
      </c>
      <c r="F172" s="4">
        <v>2</v>
      </c>
    </row>
    <row r="173" spans="2:6" ht="15" x14ac:dyDescent="0.15">
      <c r="B173" s="40">
        <v>45100</v>
      </c>
      <c r="C173" t="s">
        <v>749</v>
      </c>
      <c r="D173">
        <v>9656863</v>
      </c>
      <c r="E173" t="s">
        <v>1072</v>
      </c>
      <c r="F173" s="4">
        <v>3</v>
      </c>
    </row>
    <row r="174" spans="2:6" ht="15" x14ac:dyDescent="0.15">
      <c r="B174" s="40">
        <v>45101</v>
      </c>
      <c r="C174" t="s">
        <v>4</v>
      </c>
      <c r="D174">
        <v>9633953</v>
      </c>
      <c r="E174" t="s">
        <v>1071</v>
      </c>
      <c r="F174" s="4">
        <v>2</v>
      </c>
    </row>
    <row r="175" spans="2:6" ht="15" x14ac:dyDescent="0.15">
      <c r="B175" s="40">
        <v>45101</v>
      </c>
      <c r="C175" t="s">
        <v>3</v>
      </c>
      <c r="D175">
        <v>9592745</v>
      </c>
      <c r="E175" t="s">
        <v>1062</v>
      </c>
      <c r="F175" s="4">
        <v>2</v>
      </c>
    </row>
    <row r="176" spans="2:6" ht="15" x14ac:dyDescent="0.15">
      <c r="B176" s="40">
        <v>45102</v>
      </c>
      <c r="C176" t="s">
        <v>40</v>
      </c>
      <c r="D176">
        <v>9116187</v>
      </c>
      <c r="E176" t="s">
        <v>1063</v>
      </c>
      <c r="F176" s="4">
        <v>2</v>
      </c>
    </row>
    <row r="177" spans="2:9" ht="15" x14ac:dyDescent="0.15">
      <c r="B177" s="40">
        <v>45102</v>
      </c>
      <c r="C177" t="s">
        <v>3</v>
      </c>
      <c r="D177">
        <v>9358319</v>
      </c>
      <c r="E177" t="s">
        <v>1064</v>
      </c>
      <c r="F177" s="4">
        <v>2</v>
      </c>
    </row>
    <row r="178" spans="2:9" ht="15" x14ac:dyDescent="0.15">
      <c r="B178" s="40">
        <v>45103</v>
      </c>
      <c r="C178" t="s">
        <v>3</v>
      </c>
      <c r="D178">
        <v>9123245</v>
      </c>
      <c r="E178" t="s">
        <v>1065</v>
      </c>
      <c r="F178" s="4">
        <v>2</v>
      </c>
    </row>
    <row r="179" spans="2:9" ht="15" x14ac:dyDescent="0.15">
      <c r="B179" s="40">
        <v>45105</v>
      </c>
      <c r="C179" t="s">
        <v>3</v>
      </c>
      <c r="D179">
        <v>9783136</v>
      </c>
      <c r="E179" t="s">
        <v>1066</v>
      </c>
      <c r="F179" s="4">
        <v>2</v>
      </c>
    </row>
    <row r="180" spans="2:9" ht="15" x14ac:dyDescent="0.15">
      <c r="B180" s="40">
        <v>45107</v>
      </c>
      <c r="C180" t="s">
        <v>7</v>
      </c>
      <c r="D180">
        <v>9594250</v>
      </c>
      <c r="E180" t="s">
        <v>1074</v>
      </c>
      <c r="F180" s="4">
        <v>2</v>
      </c>
    </row>
    <row r="181" spans="2:9" x14ac:dyDescent="0.15">
      <c r="B181" s="58"/>
      <c r="F181" s="4"/>
    </row>
    <row r="182" spans="2:9" ht="17" x14ac:dyDescent="0.15">
      <c r="B182" s="51" t="s">
        <v>278</v>
      </c>
      <c r="F182" s="4"/>
    </row>
    <row r="183" spans="2:9" ht="16" x14ac:dyDescent="0.15">
      <c r="B183" s="51"/>
      <c r="F183" s="4"/>
    </row>
    <row r="184" spans="2:9" ht="15" x14ac:dyDescent="0.15">
      <c r="B184" s="40">
        <v>45108</v>
      </c>
      <c r="C184" s="40" t="s">
        <v>4</v>
      </c>
      <c r="D184">
        <v>9745665</v>
      </c>
      <c r="E184" s="40" t="s">
        <v>1107</v>
      </c>
      <c r="F184" s="4">
        <v>1</v>
      </c>
      <c r="G184" s="40"/>
      <c r="H184" s="40"/>
      <c r="I184" s="40"/>
    </row>
    <row r="185" spans="2:9" ht="15" x14ac:dyDescent="0.15">
      <c r="B185" s="40">
        <v>45110</v>
      </c>
      <c r="C185" t="s">
        <v>109</v>
      </c>
      <c r="D185">
        <v>9823493</v>
      </c>
      <c r="E185" t="s">
        <v>1075</v>
      </c>
      <c r="F185" s="4">
        <v>3</v>
      </c>
    </row>
    <row r="186" spans="2:9" ht="15" x14ac:dyDescent="0.15">
      <c r="B186" s="40">
        <v>45110</v>
      </c>
      <c r="C186" t="s">
        <v>3</v>
      </c>
      <c r="D186">
        <v>9554676</v>
      </c>
      <c r="E186" t="s">
        <v>1076</v>
      </c>
      <c r="F186" s="4">
        <v>3</v>
      </c>
    </row>
    <row r="187" spans="2:9" ht="15" x14ac:dyDescent="0.15">
      <c r="B187" s="40">
        <v>45112</v>
      </c>
      <c r="C187" t="s">
        <v>749</v>
      </c>
      <c r="D187">
        <v>8110681</v>
      </c>
      <c r="E187" t="s">
        <v>1077</v>
      </c>
      <c r="F187" s="4">
        <v>2</v>
      </c>
    </row>
    <row r="188" spans="2:9" ht="15" x14ac:dyDescent="0.15">
      <c r="B188" s="40">
        <v>45113</v>
      </c>
      <c r="C188" t="s">
        <v>35</v>
      </c>
      <c r="D188">
        <v>9298181</v>
      </c>
      <c r="E188" t="s">
        <v>1078</v>
      </c>
      <c r="F188" s="4">
        <v>2</v>
      </c>
    </row>
    <row r="189" spans="2:9" ht="15" x14ac:dyDescent="0.15">
      <c r="B189" s="40">
        <v>45114</v>
      </c>
      <c r="C189" t="s">
        <v>57</v>
      </c>
      <c r="D189">
        <v>9284740</v>
      </c>
      <c r="E189" t="s">
        <v>1079</v>
      </c>
      <c r="F189" s="4">
        <v>2</v>
      </c>
    </row>
    <row r="190" spans="2:9" ht="15" x14ac:dyDescent="0.15">
      <c r="B190" s="40">
        <v>45115</v>
      </c>
      <c r="C190" t="s">
        <v>4</v>
      </c>
      <c r="D190">
        <v>9731925</v>
      </c>
      <c r="E190" t="s">
        <v>1080</v>
      </c>
      <c r="F190" s="4">
        <v>2</v>
      </c>
    </row>
    <row r="191" spans="2:9" ht="15" x14ac:dyDescent="0.15">
      <c r="B191" s="40">
        <v>45115</v>
      </c>
      <c r="C191" t="s">
        <v>7</v>
      </c>
      <c r="D191">
        <v>9920760</v>
      </c>
      <c r="E191" t="s">
        <v>1082</v>
      </c>
      <c r="F191" s="4">
        <v>3</v>
      </c>
    </row>
    <row r="192" spans="2:9" ht="15" x14ac:dyDescent="0.15">
      <c r="B192" s="40">
        <v>45116</v>
      </c>
      <c r="C192" t="s">
        <v>40</v>
      </c>
      <c r="D192">
        <v>9440148</v>
      </c>
      <c r="E192" t="s">
        <v>1081</v>
      </c>
      <c r="F192" s="4">
        <v>2</v>
      </c>
    </row>
    <row r="193" spans="2:6" ht="15" x14ac:dyDescent="0.15">
      <c r="B193" s="40">
        <v>45118</v>
      </c>
      <c r="C193" t="s">
        <v>36</v>
      </c>
      <c r="D193">
        <v>9803687</v>
      </c>
      <c r="E193" t="s">
        <v>1083</v>
      </c>
      <c r="F193" s="4">
        <v>3</v>
      </c>
    </row>
    <row r="194" spans="2:6" ht="15" x14ac:dyDescent="0.15">
      <c r="B194" s="40">
        <v>45118</v>
      </c>
      <c r="C194" t="s">
        <v>40</v>
      </c>
      <c r="D194">
        <v>9243851</v>
      </c>
      <c r="E194" t="s">
        <v>1084</v>
      </c>
      <c r="F194" s="4">
        <v>3</v>
      </c>
    </row>
    <row r="195" spans="2:6" ht="15" x14ac:dyDescent="0.15">
      <c r="B195" s="40">
        <v>45119</v>
      </c>
      <c r="C195" t="s">
        <v>36</v>
      </c>
      <c r="D195">
        <v>9281281</v>
      </c>
      <c r="E195" t="s">
        <v>1085</v>
      </c>
      <c r="F195" s="4">
        <v>3</v>
      </c>
    </row>
    <row r="196" spans="2:6" ht="15" x14ac:dyDescent="0.15">
      <c r="B196" s="40">
        <v>45119</v>
      </c>
      <c r="C196" t="s">
        <v>32</v>
      </c>
      <c r="D196">
        <v>9345362</v>
      </c>
      <c r="E196" t="s">
        <v>1087</v>
      </c>
      <c r="F196" s="4">
        <v>3</v>
      </c>
    </row>
    <row r="197" spans="2:6" ht="15" x14ac:dyDescent="0.15">
      <c r="B197" s="40">
        <v>45120</v>
      </c>
      <c r="C197" t="s">
        <v>109</v>
      </c>
      <c r="D197">
        <v>9321902</v>
      </c>
      <c r="E197" t="s">
        <v>1086</v>
      </c>
      <c r="F197" s="4">
        <v>3</v>
      </c>
    </row>
    <row r="198" spans="2:6" ht="15" x14ac:dyDescent="0.15">
      <c r="B198" s="40">
        <v>45122</v>
      </c>
      <c r="C198" t="s">
        <v>4</v>
      </c>
      <c r="D198">
        <v>9289128</v>
      </c>
      <c r="E198" t="s">
        <v>1088</v>
      </c>
      <c r="F198" s="4">
        <v>2</v>
      </c>
    </row>
    <row r="199" spans="2:6" ht="15" x14ac:dyDescent="0.15">
      <c r="B199" s="40">
        <v>45123</v>
      </c>
      <c r="C199" t="s">
        <v>4</v>
      </c>
      <c r="D199">
        <v>9706190</v>
      </c>
      <c r="E199" t="s">
        <v>1089</v>
      </c>
      <c r="F199" s="4">
        <v>2</v>
      </c>
    </row>
    <row r="200" spans="2:6" ht="15" x14ac:dyDescent="0.15">
      <c r="B200" s="40">
        <v>45123</v>
      </c>
      <c r="C200" t="s">
        <v>3</v>
      </c>
      <c r="D200">
        <v>9759757</v>
      </c>
      <c r="E200" t="s">
        <v>1090</v>
      </c>
      <c r="F200" s="4">
        <v>2</v>
      </c>
    </row>
    <row r="201" spans="2:6" ht="15" x14ac:dyDescent="0.15">
      <c r="B201" s="40">
        <v>45124</v>
      </c>
      <c r="C201" t="s">
        <v>3</v>
      </c>
      <c r="D201">
        <v>9368326</v>
      </c>
      <c r="E201" t="s">
        <v>373</v>
      </c>
      <c r="F201" s="4">
        <v>2</v>
      </c>
    </row>
    <row r="202" spans="2:6" ht="15" x14ac:dyDescent="0.15">
      <c r="B202" s="40">
        <v>45124</v>
      </c>
      <c r="C202" t="s">
        <v>4</v>
      </c>
      <c r="D202">
        <v>9328027</v>
      </c>
      <c r="E202" t="s">
        <v>1091</v>
      </c>
      <c r="F202" s="4">
        <v>2</v>
      </c>
    </row>
    <row r="203" spans="2:6" ht="15" x14ac:dyDescent="0.15">
      <c r="B203" s="40">
        <v>45126</v>
      </c>
      <c r="C203" t="s">
        <v>4</v>
      </c>
      <c r="D203">
        <v>9238741</v>
      </c>
      <c r="E203" t="s">
        <v>1092</v>
      </c>
      <c r="F203" s="4">
        <v>3</v>
      </c>
    </row>
    <row r="204" spans="2:6" ht="15" x14ac:dyDescent="0.15">
      <c r="B204" s="40">
        <v>45126</v>
      </c>
      <c r="C204" t="s">
        <v>4</v>
      </c>
      <c r="D204">
        <v>9113599</v>
      </c>
      <c r="E204" t="s">
        <v>1093</v>
      </c>
      <c r="F204" s="4">
        <v>3</v>
      </c>
    </row>
    <row r="205" spans="2:6" ht="15" x14ac:dyDescent="0.15">
      <c r="B205" s="40">
        <v>45128</v>
      </c>
      <c r="C205" t="s">
        <v>3</v>
      </c>
      <c r="D205">
        <v>9337236</v>
      </c>
      <c r="E205" t="s">
        <v>1094</v>
      </c>
      <c r="F205" s="4">
        <v>2</v>
      </c>
    </row>
    <row r="206" spans="2:6" ht="15" x14ac:dyDescent="0.15">
      <c r="B206" s="40">
        <v>45129</v>
      </c>
      <c r="C206" t="s">
        <v>57</v>
      </c>
      <c r="D206">
        <v>9176395</v>
      </c>
      <c r="E206" t="s">
        <v>1098</v>
      </c>
      <c r="F206" s="4">
        <v>3</v>
      </c>
    </row>
    <row r="207" spans="2:6" ht="15" x14ac:dyDescent="0.15">
      <c r="B207" s="40">
        <v>45130</v>
      </c>
      <c r="C207" t="s">
        <v>4</v>
      </c>
      <c r="D207">
        <v>9526100</v>
      </c>
      <c r="E207" t="s">
        <v>1095</v>
      </c>
      <c r="F207" s="4">
        <v>2</v>
      </c>
    </row>
    <row r="208" spans="2:6" ht="15" x14ac:dyDescent="0.15">
      <c r="B208" s="40">
        <v>45130</v>
      </c>
      <c r="C208" t="s">
        <v>218</v>
      </c>
      <c r="D208">
        <v>5339248</v>
      </c>
      <c r="E208" t="s">
        <v>1096</v>
      </c>
      <c r="F208" s="4">
        <v>2</v>
      </c>
    </row>
    <row r="209" spans="2:6" ht="15" x14ac:dyDescent="0.15">
      <c r="B209" s="40">
        <v>45131</v>
      </c>
      <c r="C209" t="s">
        <v>4</v>
      </c>
      <c r="D209">
        <v>9329564</v>
      </c>
      <c r="E209" t="s">
        <v>1097</v>
      </c>
      <c r="F209" s="4">
        <v>3</v>
      </c>
    </row>
    <row r="210" spans="2:6" ht="15" x14ac:dyDescent="0.15">
      <c r="B210" s="40">
        <v>45131</v>
      </c>
      <c r="C210" t="s">
        <v>23</v>
      </c>
      <c r="D210">
        <v>9700005</v>
      </c>
      <c r="E210" t="s">
        <v>1108</v>
      </c>
      <c r="F210" s="4">
        <v>2</v>
      </c>
    </row>
    <row r="211" spans="2:6" ht="15" x14ac:dyDescent="0.15">
      <c r="B211" s="40">
        <v>45132</v>
      </c>
      <c r="C211" t="s">
        <v>36</v>
      </c>
      <c r="D211">
        <v>9327281</v>
      </c>
      <c r="E211" t="s">
        <v>1099</v>
      </c>
      <c r="F211" s="4">
        <v>3</v>
      </c>
    </row>
    <row r="212" spans="2:6" ht="15" x14ac:dyDescent="0.15">
      <c r="B212" s="40">
        <v>45134</v>
      </c>
      <c r="C212" t="s">
        <v>4</v>
      </c>
      <c r="D212">
        <v>9932476</v>
      </c>
      <c r="E212" t="s">
        <v>1100</v>
      </c>
      <c r="F212" s="4">
        <v>3</v>
      </c>
    </row>
    <row r="213" spans="2:6" ht="15" x14ac:dyDescent="0.15">
      <c r="B213" s="40">
        <v>45135</v>
      </c>
      <c r="C213" t="s">
        <v>8</v>
      </c>
      <c r="D213">
        <v>9927433</v>
      </c>
      <c r="E213" t="s">
        <v>1101</v>
      </c>
      <c r="F213" s="4">
        <v>2</v>
      </c>
    </row>
    <row r="214" spans="2:6" ht="15" x14ac:dyDescent="0.15">
      <c r="B214" s="40">
        <v>45136</v>
      </c>
      <c r="C214" t="s">
        <v>4</v>
      </c>
      <c r="D214">
        <v>9087374</v>
      </c>
      <c r="E214" t="s">
        <v>1102</v>
      </c>
      <c r="F214" s="4">
        <v>2</v>
      </c>
    </row>
    <row r="215" spans="2:6" ht="15" x14ac:dyDescent="0.15">
      <c r="B215" s="40">
        <v>45136</v>
      </c>
      <c r="C215" t="s">
        <v>4</v>
      </c>
      <c r="D215">
        <v>9539834</v>
      </c>
      <c r="E215" t="s">
        <v>1103</v>
      </c>
      <c r="F215" s="4">
        <v>1</v>
      </c>
    </row>
    <row r="216" spans="2:6" ht="15" x14ac:dyDescent="0.15">
      <c r="B216" s="40">
        <v>45137</v>
      </c>
      <c r="C216" t="s">
        <v>4</v>
      </c>
      <c r="D216">
        <v>9293753</v>
      </c>
      <c r="E216" t="s">
        <v>1104</v>
      </c>
      <c r="F216" s="4">
        <v>3</v>
      </c>
    </row>
    <row r="217" spans="2:6" ht="15" x14ac:dyDescent="0.15">
      <c r="B217" s="40">
        <v>45137</v>
      </c>
      <c r="C217" t="s">
        <v>57</v>
      </c>
      <c r="D217">
        <v>9410791</v>
      </c>
      <c r="E217" t="s">
        <v>1105</v>
      </c>
      <c r="F217" s="4">
        <v>3</v>
      </c>
    </row>
    <row r="218" spans="2:6" ht="15" x14ac:dyDescent="0.15">
      <c r="B218" s="40">
        <v>45138</v>
      </c>
      <c r="C218" t="s">
        <v>3</v>
      </c>
      <c r="D218">
        <v>9583445</v>
      </c>
      <c r="E218" t="s">
        <v>1106</v>
      </c>
      <c r="F218" s="4">
        <v>2</v>
      </c>
    </row>
    <row r="219" spans="2:6" ht="15" x14ac:dyDescent="0.15">
      <c r="B219" s="40">
        <v>45138</v>
      </c>
      <c r="C219" t="s">
        <v>57</v>
      </c>
      <c r="D219">
        <v>9349617</v>
      </c>
      <c r="E219" t="s">
        <v>1111</v>
      </c>
      <c r="F219" s="4">
        <v>2</v>
      </c>
    </row>
    <row r="220" spans="2:6" x14ac:dyDescent="0.15">
      <c r="B220" s="11"/>
      <c r="F220" s="4"/>
    </row>
    <row r="221" spans="2:6" ht="17" x14ac:dyDescent="0.15">
      <c r="B221" s="51" t="s">
        <v>297</v>
      </c>
      <c r="F221" s="4"/>
    </row>
    <row r="222" spans="2:6" x14ac:dyDescent="0.15">
      <c r="B222" s="11"/>
      <c r="F222" s="4"/>
    </row>
    <row r="223" spans="2:6" ht="15" x14ac:dyDescent="0.15">
      <c r="B223" s="40">
        <v>45139</v>
      </c>
      <c r="C223" t="s">
        <v>40</v>
      </c>
      <c r="D223">
        <v>9736377</v>
      </c>
      <c r="E223" t="s">
        <v>1109</v>
      </c>
      <c r="F223" s="4">
        <v>2</v>
      </c>
    </row>
    <row r="224" spans="2:6" ht="15" x14ac:dyDescent="0.15">
      <c r="B224" s="40">
        <v>45140</v>
      </c>
      <c r="C224" t="s">
        <v>4</v>
      </c>
      <c r="D224">
        <v>9252553</v>
      </c>
      <c r="E224" t="s">
        <v>1110</v>
      </c>
      <c r="F224" s="4">
        <v>2</v>
      </c>
    </row>
    <row r="225" spans="2:6" ht="15" x14ac:dyDescent="0.15">
      <c r="B225" s="40">
        <v>45141</v>
      </c>
      <c r="C225" t="s">
        <v>7</v>
      </c>
      <c r="D225">
        <v>9385099</v>
      </c>
      <c r="E225" t="s">
        <v>1112</v>
      </c>
      <c r="F225" s="4">
        <v>3</v>
      </c>
    </row>
    <row r="226" spans="2:6" ht="15" x14ac:dyDescent="0.15">
      <c r="B226" s="40">
        <v>45141</v>
      </c>
      <c r="C226" t="s">
        <v>57</v>
      </c>
      <c r="D226">
        <v>9231494</v>
      </c>
      <c r="E226" t="s">
        <v>1113</v>
      </c>
      <c r="F226" s="4">
        <v>3</v>
      </c>
    </row>
    <row r="227" spans="2:6" ht="15" x14ac:dyDescent="0.15">
      <c r="B227" s="40">
        <v>45142</v>
      </c>
      <c r="C227" t="s">
        <v>4</v>
      </c>
      <c r="D227">
        <v>9397913</v>
      </c>
      <c r="E227" t="s">
        <v>1114</v>
      </c>
      <c r="F227" s="4">
        <v>3</v>
      </c>
    </row>
    <row r="228" spans="2:6" ht="15" x14ac:dyDescent="0.15">
      <c r="B228" s="40">
        <v>45142</v>
      </c>
      <c r="C228" t="s">
        <v>3</v>
      </c>
      <c r="D228">
        <v>9867074</v>
      </c>
      <c r="E228" t="s">
        <v>1115</v>
      </c>
      <c r="F228" s="4">
        <v>2</v>
      </c>
    </row>
    <row r="229" spans="2:6" ht="15" x14ac:dyDescent="0.15">
      <c r="B229" s="40">
        <v>45144</v>
      </c>
      <c r="C229" t="s">
        <v>3</v>
      </c>
      <c r="D229">
        <v>9317925</v>
      </c>
      <c r="E229" t="s">
        <v>1116</v>
      </c>
      <c r="F229" s="4">
        <v>2</v>
      </c>
    </row>
    <row r="230" spans="2:6" ht="15" x14ac:dyDescent="0.15">
      <c r="B230" s="40">
        <v>45144</v>
      </c>
      <c r="C230" t="s">
        <v>7</v>
      </c>
      <c r="D230">
        <v>8915524</v>
      </c>
      <c r="E230" t="s">
        <v>1117</v>
      </c>
      <c r="F230" s="4">
        <v>3</v>
      </c>
    </row>
    <row r="231" spans="2:6" ht="15" x14ac:dyDescent="0.15">
      <c r="B231" s="40">
        <v>45145</v>
      </c>
      <c r="C231" t="s">
        <v>4</v>
      </c>
      <c r="D231">
        <v>9687526</v>
      </c>
      <c r="E231" t="s">
        <v>1118</v>
      </c>
      <c r="F231" s="4">
        <v>3</v>
      </c>
    </row>
    <row r="232" spans="2:6" ht="15" x14ac:dyDescent="0.15">
      <c r="B232" s="40">
        <v>45145</v>
      </c>
      <c r="C232" t="s">
        <v>4</v>
      </c>
      <c r="D232">
        <v>9309461</v>
      </c>
      <c r="E232" t="s">
        <v>158</v>
      </c>
      <c r="F232" s="4">
        <v>2</v>
      </c>
    </row>
    <row r="233" spans="2:6" ht="15" x14ac:dyDescent="0.15">
      <c r="B233" s="40">
        <v>45145</v>
      </c>
      <c r="C233" t="s">
        <v>3</v>
      </c>
      <c r="D233">
        <v>9528706</v>
      </c>
      <c r="E233" t="s">
        <v>1119</v>
      </c>
      <c r="F233" s="4">
        <v>1</v>
      </c>
    </row>
    <row r="234" spans="2:6" ht="15" x14ac:dyDescent="0.15">
      <c r="B234" s="40">
        <v>45146</v>
      </c>
      <c r="C234" t="s">
        <v>36</v>
      </c>
      <c r="D234">
        <v>9911446</v>
      </c>
      <c r="E234" t="s">
        <v>1120</v>
      </c>
      <c r="F234" s="4">
        <v>2</v>
      </c>
    </row>
    <row r="235" spans="2:6" ht="15" x14ac:dyDescent="0.15">
      <c r="B235" s="40">
        <v>45149</v>
      </c>
      <c r="C235" t="s">
        <v>4</v>
      </c>
      <c r="D235">
        <v>9037173</v>
      </c>
      <c r="E235" t="s">
        <v>1121</v>
      </c>
      <c r="F235" s="4">
        <v>3</v>
      </c>
    </row>
    <row r="236" spans="2:6" ht="15" x14ac:dyDescent="0.15">
      <c r="B236" s="40">
        <v>45151</v>
      </c>
      <c r="C236" t="s">
        <v>36</v>
      </c>
      <c r="D236">
        <v>9911446</v>
      </c>
      <c r="E236" t="s">
        <v>1120</v>
      </c>
      <c r="F236" s="4">
        <v>3</v>
      </c>
    </row>
    <row r="237" spans="2:6" ht="15" x14ac:dyDescent="0.15">
      <c r="B237" s="40">
        <v>45152</v>
      </c>
      <c r="C237" t="s">
        <v>4</v>
      </c>
      <c r="D237">
        <v>9938078</v>
      </c>
      <c r="E237" t="s">
        <v>1122</v>
      </c>
      <c r="F237" s="4">
        <v>2</v>
      </c>
    </row>
    <row r="238" spans="2:6" ht="15" x14ac:dyDescent="0.15">
      <c r="B238" s="40">
        <v>45152</v>
      </c>
      <c r="C238" t="s">
        <v>218</v>
      </c>
      <c r="D238">
        <v>9200940</v>
      </c>
      <c r="E238" t="s">
        <v>1125</v>
      </c>
      <c r="F238" s="4">
        <v>2</v>
      </c>
    </row>
    <row r="239" spans="2:6" ht="15" x14ac:dyDescent="0.15">
      <c r="B239" s="40">
        <v>45154</v>
      </c>
      <c r="C239" t="s">
        <v>8</v>
      </c>
      <c r="D239">
        <v>9338553</v>
      </c>
      <c r="E239" t="s">
        <v>1123</v>
      </c>
      <c r="F239" s="4">
        <v>3</v>
      </c>
    </row>
    <row r="240" spans="2:6" ht="15" x14ac:dyDescent="0.15">
      <c r="B240" s="40">
        <v>45154</v>
      </c>
      <c r="C240" t="s">
        <v>109</v>
      </c>
      <c r="D240">
        <v>9479577</v>
      </c>
      <c r="E240" t="s">
        <v>326</v>
      </c>
      <c r="F240" s="4">
        <v>3</v>
      </c>
    </row>
    <row r="241" spans="2:6" ht="15" x14ac:dyDescent="0.15">
      <c r="B241" s="40">
        <v>45157</v>
      </c>
      <c r="C241" t="s">
        <v>57</v>
      </c>
      <c r="D241">
        <v>9434254</v>
      </c>
      <c r="E241" t="s">
        <v>1124</v>
      </c>
      <c r="F241" s="4">
        <v>3</v>
      </c>
    </row>
    <row r="242" spans="2:6" ht="15" x14ac:dyDescent="0.15">
      <c r="B242" s="40">
        <v>45160</v>
      </c>
      <c r="C242" t="s">
        <v>36</v>
      </c>
      <c r="D242">
        <v>9490049</v>
      </c>
      <c r="E242" t="s">
        <v>1130</v>
      </c>
      <c r="F242" s="4">
        <v>3</v>
      </c>
    </row>
    <row r="243" spans="2:6" ht="15" x14ac:dyDescent="0.15">
      <c r="B243" s="40">
        <v>45160</v>
      </c>
      <c r="C243" t="s">
        <v>40</v>
      </c>
      <c r="D243">
        <v>8805597</v>
      </c>
      <c r="E243" t="s">
        <v>1128</v>
      </c>
      <c r="F243" s="4">
        <v>3</v>
      </c>
    </row>
    <row r="244" spans="2:6" ht="15" customHeight="1" x14ac:dyDescent="0.15">
      <c r="B244" s="40">
        <v>45160</v>
      </c>
      <c r="C244" t="s">
        <v>109</v>
      </c>
      <c r="D244">
        <v>9505340</v>
      </c>
      <c r="E244" t="s">
        <v>1132</v>
      </c>
      <c r="F244" s="4">
        <v>3</v>
      </c>
    </row>
    <row r="245" spans="2:6" ht="15" x14ac:dyDescent="0.15">
      <c r="B245" s="40">
        <v>45162</v>
      </c>
      <c r="C245" t="s">
        <v>4</v>
      </c>
      <c r="D245">
        <v>9778090</v>
      </c>
      <c r="E245" t="s">
        <v>1126</v>
      </c>
      <c r="F245" s="4">
        <v>2</v>
      </c>
    </row>
    <row r="246" spans="2:6" ht="15" x14ac:dyDescent="0.15">
      <c r="B246" s="40">
        <v>45163</v>
      </c>
      <c r="C246" t="s">
        <v>57</v>
      </c>
      <c r="D246">
        <v>9968152</v>
      </c>
      <c r="E246" t="s">
        <v>1127</v>
      </c>
      <c r="F246" s="4">
        <v>2</v>
      </c>
    </row>
    <row r="247" spans="2:6" ht="15" x14ac:dyDescent="0.15">
      <c r="B247" s="40">
        <v>45162</v>
      </c>
      <c r="C247" t="s">
        <v>57</v>
      </c>
      <c r="D247">
        <v>9736224</v>
      </c>
      <c r="E247" t="s">
        <v>1129</v>
      </c>
      <c r="F247" s="4">
        <v>3</v>
      </c>
    </row>
    <row r="248" spans="2:6" ht="15" x14ac:dyDescent="0.15">
      <c r="B248" s="40">
        <v>45168</v>
      </c>
      <c r="C248" t="s">
        <v>36</v>
      </c>
      <c r="D248">
        <v>9736872</v>
      </c>
      <c r="E248" t="s">
        <v>1131</v>
      </c>
      <c r="F248" s="4">
        <v>3</v>
      </c>
    </row>
    <row r="249" spans="2:6" ht="15" x14ac:dyDescent="0.15">
      <c r="B249" s="40">
        <v>45169</v>
      </c>
      <c r="C249" t="s">
        <v>3</v>
      </c>
      <c r="D249">
        <v>9065443</v>
      </c>
      <c r="E249" t="s">
        <v>1133</v>
      </c>
      <c r="F249" s="4">
        <v>1</v>
      </c>
    </row>
    <row r="250" spans="2:6" x14ac:dyDescent="0.15">
      <c r="B250" s="40"/>
      <c r="F250" s="4"/>
    </row>
    <row r="251" spans="2:6" ht="17" x14ac:dyDescent="0.15">
      <c r="B251" s="51" t="s">
        <v>67</v>
      </c>
      <c r="F251" s="4"/>
    </row>
    <row r="252" spans="2:6" x14ac:dyDescent="0.15">
      <c r="B252" s="40"/>
      <c r="F252" s="4"/>
    </row>
    <row r="253" spans="2:6" ht="15" x14ac:dyDescent="0.15">
      <c r="B253" s="40">
        <v>45170</v>
      </c>
      <c r="C253" t="s">
        <v>8</v>
      </c>
      <c r="D253">
        <v>9498626</v>
      </c>
      <c r="E253" t="s">
        <v>1134</v>
      </c>
      <c r="F253" s="4">
        <v>3</v>
      </c>
    </row>
    <row r="254" spans="2:6" ht="15" x14ac:dyDescent="0.15">
      <c r="B254" s="40">
        <v>45179</v>
      </c>
      <c r="C254" t="s">
        <v>36</v>
      </c>
      <c r="D254">
        <v>9506734</v>
      </c>
      <c r="E254" t="s">
        <v>1045</v>
      </c>
      <c r="F254" s="4">
        <v>3</v>
      </c>
    </row>
    <row r="255" spans="2:6" ht="15" x14ac:dyDescent="0.15">
      <c r="B255" s="40">
        <v>45179</v>
      </c>
      <c r="C255" t="s">
        <v>40</v>
      </c>
      <c r="D255">
        <v>9116187</v>
      </c>
      <c r="E255" t="s">
        <v>1063</v>
      </c>
      <c r="F255" s="4">
        <v>2</v>
      </c>
    </row>
    <row r="256" spans="2:6" ht="15" x14ac:dyDescent="0.15">
      <c r="B256" s="40">
        <v>45181</v>
      </c>
      <c r="C256" s="61" t="s">
        <v>4</v>
      </c>
      <c r="D256">
        <v>9479670</v>
      </c>
      <c r="E256" t="s">
        <v>1135</v>
      </c>
      <c r="F256" s="62">
        <v>1</v>
      </c>
    </row>
    <row r="257" spans="2:6" ht="15" x14ac:dyDescent="0.15">
      <c r="B257" s="40">
        <v>45187</v>
      </c>
      <c r="C257" s="61" t="s">
        <v>8</v>
      </c>
      <c r="D257">
        <v>9577769</v>
      </c>
      <c r="E257" t="s">
        <v>1136</v>
      </c>
      <c r="F257" s="4">
        <v>3</v>
      </c>
    </row>
    <row r="258" spans="2:6" ht="15" x14ac:dyDescent="0.15">
      <c r="B258" s="40">
        <v>45189</v>
      </c>
      <c r="C258" s="61" t="s">
        <v>40</v>
      </c>
      <c r="D258">
        <v>9213911</v>
      </c>
      <c r="E258" t="s">
        <v>1137</v>
      </c>
      <c r="F258" s="4">
        <v>3</v>
      </c>
    </row>
    <row r="259" spans="2:6" ht="15" x14ac:dyDescent="0.15">
      <c r="B259" s="40">
        <v>45194</v>
      </c>
      <c r="C259" s="61" t="s">
        <v>57</v>
      </c>
      <c r="D259">
        <v>9305702</v>
      </c>
      <c r="E259" t="s">
        <v>1138</v>
      </c>
      <c r="F259" s="4">
        <v>3</v>
      </c>
    </row>
    <row r="260" spans="2:6" ht="15" x14ac:dyDescent="0.15">
      <c r="B260" s="40">
        <v>45198</v>
      </c>
      <c r="C260" s="61" t="s">
        <v>4</v>
      </c>
      <c r="D260">
        <v>9425382</v>
      </c>
      <c r="E260" t="s">
        <v>1139</v>
      </c>
      <c r="F260" s="4">
        <v>3</v>
      </c>
    </row>
    <row r="261" spans="2:6" x14ac:dyDescent="0.15">
      <c r="B261" s="40"/>
      <c r="F261" s="4"/>
    </row>
    <row r="262" spans="2:6" ht="17" x14ac:dyDescent="0.15">
      <c r="B262" s="51" t="s">
        <v>43</v>
      </c>
      <c r="F262" s="4"/>
    </row>
    <row r="263" spans="2:6" x14ac:dyDescent="0.15">
      <c r="B263" s="40"/>
      <c r="F263" s="4"/>
    </row>
    <row r="264" spans="2:6" ht="15" x14ac:dyDescent="0.15">
      <c r="B264" s="40">
        <v>45200</v>
      </c>
      <c r="C264" t="s">
        <v>4</v>
      </c>
      <c r="D264">
        <v>9146467</v>
      </c>
      <c r="E264" t="s">
        <v>1141</v>
      </c>
      <c r="F264" s="4">
        <v>2</v>
      </c>
    </row>
    <row r="265" spans="2:6" ht="15" x14ac:dyDescent="0.15">
      <c r="B265" s="40">
        <v>45201</v>
      </c>
      <c r="C265" t="s">
        <v>3</v>
      </c>
      <c r="D265">
        <v>9179373</v>
      </c>
      <c r="E265" t="s">
        <v>1140</v>
      </c>
      <c r="F265" s="4">
        <v>2</v>
      </c>
    </row>
    <row r="266" spans="2:6" ht="15" x14ac:dyDescent="0.15">
      <c r="B266" s="40">
        <v>45202</v>
      </c>
      <c r="C266" t="s">
        <v>3</v>
      </c>
      <c r="D266">
        <v>9598050</v>
      </c>
      <c r="E266" t="s">
        <v>1142</v>
      </c>
      <c r="F266" s="4">
        <v>2</v>
      </c>
    </row>
    <row r="267" spans="2:6" ht="15" x14ac:dyDescent="0.15">
      <c r="B267" s="40">
        <v>45202</v>
      </c>
      <c r="C267" t="s">
        <v>4</v>
      </c>
      <c r="D267">
        <v>9735206</v>
      </c>
      <c r="E267" t="s">
        <v>1143</v>
      </c>
      <c r="F267" s="4">
        <v>2</v>
      </c>
    </row>
    <row r="268" spans="2:6" ht="15" x14ac:dyDescent="0.15">
      <c r="B268" s="40">
        <v>45204</v>
      </c>
      <c r="C268" t="s">
        <v>109</v>
      </c>
      <c r="D268">
        <v>9421063</v>
      </c>
      <c r="E268" t="s">
        <v>1151</v>
      </c>
      <c r="F268" s="4">
        <v>3</v>
      </c>
    </row>
    <row r="269" spans="2:6" ht="15" x14ac:dyDescent="0.15">
      <c r="B269" s="40">
        <v>45204</v>
      </c>
      <c r="C269" t="s">
        <v>701</v>
      </c>
      <c r="D269">
        <v>9429273</v>
      </c>
      <c r="E269" t="s">
        <v>1144</v>
      </c>
      <c r="F269" s="4">
        <v>2</v>
      </c>
    </row>
    <row r="270" spans="2:6" ht="15" x14ac:dyDescent="0.15">
      <c r="B270" s="40">
        <v>45205</v>
      </c>
      <c r="C270" t="s">
        <v>4</v>
      </c>
      <c r="D270">
        <v>9292175</v>
      </c>
      <c r="E270" t="s">
        <v>1145</v>
      </c>
      <c r="F270" s="4">
        <v>2</v>
      </c>
    </row>
    <row r="271" spans="2:6" ht="15" x14ac:dyDescent="0.15">
      <c r="B271" s="40">
        <v>45206</v>
      </c>
      <c r="C271" t="s">
        <v>701</v>
      </c>
      <c r="D271">
        <v>9320063</v>
      </c>
      <c r="E271" t="s">
        <v>1146</v>
      </c>
      <c r="F271" s="4">
        <v>2</v>
      </c>
    </row>
    <row r="272" spans="2:6" ht="15" x14ac:dyDescent="0.15">
      <c r="B272" s="40">
        <v>45207</v>
      </c>
      <c r="C272" t="s">
        <v>36</v>
      </c>
      <c r="D272">
        <v>9476769</v>
      </c>
      <c r="E272" t="s">
        <v>1147</v>
      </c>
      <c r="F272" s="4">
        <v>3</v>
      </c>
    </row>
    <row r="273" spans="2:6" ht="15" x14ac:dyDescent="0.15">
      <c r="B273" s="40">
        <v>45207</v>
      </c>
      <c r="C273" t="s">
        <v>40</v>
      </c>
      <c r="D273">
        <v>9248564</v>
      </c>
      <c r="E273" t="s">
        <v>1148</v>
      </c>
      <c r="F273" s="4">
        <v>3</v>
      </c>
    </row>
    <row r="274" spans="2:6" ht="15" x14ac:dyDescent="0.15">
      <c r="B274" s="40">
        <v>45208</v>
      </c>
      <c r="C274" t="s">
        <v>57</v>
      </c>
      <c r="D274">
        <v>9166780</v>
      </c>
      <c r="E274" t="s">
        <v>1149</v>
      </c>
      <c r="F274" s="4">
        <v>3</v>
      </c>
    </row>
    <row r="275" spans="2:6" ht="15" x14ac:dyDescent="0.15">
      <c r="B275" s="40">
        <v>45208</v>
      </c>
      <c r="C275" t="s">
        <v>3</v>
      </c>
      <c r="D275">
        <v>9100126</v>
      </c>
      <c r="E275" t="s">
        <v>1150</v>
      </c>
      <c r="F275" s="4">
        <v>2</v>
      </c>
    </row>
    <row r="276" spans="2:6" ht="15" x14ac:dyDescent="0.15">
      <c r="B276" s="40">
        <v>45210</v>
      </c>
      <c r="C276" t="s">
        <v>109</v>
      </c>
      <c r="D276">
        <v>9479565</v>
      </c>
      <c r="E276" t="s">
        <v>1152</v>
      </c>
      <c r="F276" s="4">
        <v>3</v>
      </c>
    </row>
    <row r="277" spans="2:6" ht="15" x14ac:dyDescent="0.15">
      <c r="B277" s="40">
        <v>45210</v>
      </c>
      <c r="C277" t="s">
        <v>36</v>
      </c>
      <c r="D277">
        <v>9720706</v>
      </c>
      <c r="E277" t="s">
        <v>1154</v>
      </c>
      <c r="F277" s="4">
        <v>3</v>
      </c>
    </row>
    <row r="278" spans="2:6" ht="15" x14ac:dyDescent="0.15">
      <c r="B278" s="40">
        <v>45211</v>
      </c>
      <c r="C278" t="s">
        <v>4</v>
      </c>
      <c r="D278">
        <v>9198721</v>
      </c>
      <c r="E278" t="s">
        <v>1153</v>
      </c>
      <c r="F278" s="4">
        <v>3</v>
      </c>
    </row>
    <row r="279" spans="2:6" ht="15" x14ac:dyDescent="0.15">
      <c r="B279" s="40">
        <v>45213</v>
      </c>
      <c r="C279" t="s">
        <v>8</v>
      </c>
      <c r="D279">
        <v>9397743</v>
      </c>
      <c r="E279" t="s">
        <v>1155</v>
      </c>
      <c r="F279" s="4">
        <v>3</v>
      </c>
    </row>
    <row r="280" spans="2:6" ht="15" x14ac:dyDescent="0.15">
      <c r="B280" s="40">
        <v>45213</v>
      </c>
      <c r="C280" t="s">
        <v>57</v>
      </c>
      <c r="D280">
        <v>9467623</v>
      </c>
      <c r="E280" t="s">
        <v>1157</v>
      </c>
      <c r="F280" s="4">
        <v>2</v>
      </c>
    </row>
    <row r="281" spans="2:6" ht="15" x14ac:dyDescent="0.15">
      <c r="B281" s="40">
        <v>45213</v>
      </c>
      <c r="C281" t="s">
        <v>660</v>
      </c>
      <c r="D281">
        <v>8819304</v>
      </c>
      <c r="E281" t="s">
        <v>1171</v>
      </c>
      <c r="F281" s="4">
        <v>2</v>
      </c>
    </row>
    <row r="282" spans="2:6" ht="15" x14ac:dyDescent="0.15">
      <c r="B282" s="40">
        <v>45214</v>
      </c>
      <c r="C282" t="s">
        <v>3</v>
      </c>
      <c r="D282">
        <v>9411783</v>
      </c>
      <c r="E282" t="s">
        <v>1156</v>
      </c>
      <c r="F282" s="4">
        <v>3</v>
      </c>
    </row>
    <row r="283" spans="2:6" ht="15" x14ac:dyDescent="0.15">
      <c r="B283" s="40">
        <v>45215</v>
      </c>
      <c r="C283" t="s">
        <v>40</v>
      </c>
      <c r="D283">
        <v>9642021</v>
      </c>
      <c r="E283" t="s">
        <v>1159</v>
      </c>
      <c r="F283" s="4">
        <v>2</v>
      </c>
    </row>
    <row r="284" spans="2:6" ht="15" x14ac:dyDescent="0.15">
      <c r="B284" s="40">
        <v>45216</v>
      </c>
      <c r="C284" t="s">
        <v>109</v>
      </c>
      <c r="D284">
        <v>9776200</v>
      </c>
      <c r="E284" t="s">
        <v>1158</v>
      </c>
      <c r="F284" s="4">
        <v>2</v>
      </c>
    </row>
    <row r="285" spans="2:6" ht="15" x14ac:dyDescent="0.15">
      <c r="B285" s="40">
        <v>45220</v>
      </c>
      <c r="C285" t="s">
        <v>3</v>
      </c>
      <c r="D285">
        <v>9216597</v>
      </c>
      <c r="E285" t="s">
        <v>1160</v>
      </c>
      <c r="F285" s="4">
        <v>3</v>
      </c>
    </row>
    <row r="286" spans="2:6" ht="15" x14ac:dyDescent="0.15">
      <c r="B286" s="40">
        <v>45221</v>
      </c>
      <c r="C286" t="s">
        <v>109</v>
      </c>
      <c r="D286">
        <v>9857171</v>
      </c>
      <c r="E286" t="s">
        <v>1161</v>
      </c>
      <c r="F286" s="4">
        <v>2</v>
      </c>
    </row>
    <row r="287" spans="2:6" ht="15" x14ac:dyDescent="0.15">
      <c r="B287" s="40">
        <v>45223</v>
      </c>
      <c r="C287" t="s">
        <v>3</v>
      </c>
      <c r="D287">
        <v>9701920</v>
      </c>
      <c r="E287" t="s">
        <v>1162</v>
      </c>
      <c r="F287" s="4">
        <v>3</v>
      </c>
    </row>
    <row r="288" spans="2:6" ht="15" x14ac:dyDescent="0.15">
      <c r="B288" s="40">
        <v>45224</v>
      </c>
      <c r="C288" t="s">
        <v>4</v>
      </c>
      <c r="D288">
        <v>9552020</v>
      </c>
      <c r="E288" t="s">
        <v>1163</v>
      </c>
      <c r="F288" s="4">
        <v>2</v>
      </c>
    </row>
    <row r="289" spans="2:6" ht="15" x14ac:dyDescent="0.15">
      <c r="B289" s="40">
        <v>45223</v>
      </c>
      <c r="C289" t="s">
        <v>40</v>
      </c>
      <c r="D289">
        <v>9577111</v>
      </c>
      <c r="E289" t="s">
        <v>1164</v>
      </c>
      <c r="F289" s="4">
        <v>3</v>
      </c>
    </row>
    <row r="290" spans="2:6" ht="15" x14ac:dyDescent="0.15">
      <c r="B290" s="40">
        <v>45224</v>
      </c>
      <c r="C290" t="s">
        <v>57</v>
      </c>
      <c r="D290">
        <v>9121857</v>
      </c>
      <c r="E290" t="s">
        <v>1165</v>
      </c>
      <c r="F290" s="4">
        <v>2</v>
      </c>
    </row>
    <row r="291" spans="2:6" ht="15" x14ac:dyDescent="0.15">
      <c r="B291" s="40">
        <v>45225</v>
      </c>
      <c r="C291" t="s">
        <v>4</v>
      </c>
      <c r="D291">
        <v>9377482</v>
      </c>
      <c r="E291" t="s">
        <v>1166</v>
      </c>
      <c r="F291" s="4">
        <v>2</v>
      </c>
    </row>
    <row r="292" spans="2:6" ht="15" x14ac:dyDescent="0.15">
      <c r="B292" s="40">
        <v>45227</v>
      </c>
      <c r="C292" t="s">
        <v>4</v>
      </c>
      <c r="D292">
        <v>9309148</v>
      </c>
      <c r="E292" t="s">
        <v>1167</v>
      </c>
      <c r="F292" s="4">
        <v>3</v>
      </c>
    </row>
    <row r="293" spans="2:6" ht="15" x14ac:dyDescent="0.15">
      <c r="B293" s="40">
        <v>45227</v>
      </c>
      <c r="C293" t="s">
        <v>109</v>
      </c>
      <c r="D293">
        <v>9298404</v>
      </c>
      <c r="E293" t="s">
        <v>1168</v>
      </c>
      <c r="F293" s="4">
        <v>3</v>
      </c>
    </row>
    <row r="294" spans="2:6" ht="15" x14ac:dyDescent="0.15">
      <c r="B294" s="40">
        <v>45227</v>
      </c>
      <c r="C294" t="s">
        <v>4</v>
      </c>
      <c r="D294">
        <v>9320687</v>
      </c>
      <c r="E294" t="s">
        <v>1169</v>
      </c>
      <c r="F294" s="4">
        <v>3</v>
      </c>
    </row>
    <row r="295" spans="2:6" ht="15" x14ac:dyDescent="0.15">
      <c r="B295" s="40">
        <v>45228</v>
      </c>
      <c r="C295" t="s">
        <v>4</v>
      </c>
      <c r="D295">
        <v>9355109</v>
      </c>
      <c r="E295" t="s">
        <v>1170</v>
      </c>
      <c r="F295" s="4">
        <v>3</v>
      </c>
    </row>
    <row r="296" spans="2:6" x14ac:dyDescent="0.15">
      <c r="B296" s="40"/>
      <c r="F296" s="4"/>
    </row>
    <row r="297" spans="2:6" ht="17" x14ac:dyDescent="0.15">
      <c r="B297" s="51" t="s">
        <v>81</v>
      </c>
      <c r="F297" s="4"/>
    </row>
    <row r="298" spans="2:6" x14ac:dyDescent="0.15">
      <c r="B298" s="40"/>
      <c r="F298" s="4"/>
    </row>
    <row r="299" spans="2:6" ht="15" x14ac:dyDescent="0.15">
      <c r="B299" s="40">
        <v>45231</v>
      </c>
      <c r="C299" t="s">
        <v>4</v>
      </c>
      <c r="D299">
        <v>9355109</v>
      </c>
      <c r="E299" t="s">
        <v>1170</v>
      </c>
      <c r="F299" s="4">
        <v>3</v>
      </c>
    </row>
    <row r="300" spans="2:6" ht="15" x14ac:dyDescent="0.15">
      <c r="B300" s="40">
        <v>45231</v>
      </c>
      <c r="C300" t="s">
        <v>7</v>
      </c>
      <c r="D300">
        <v>7801556</v>
      </c>
      <c r="E300" t="s">
        <v>1172</v>
      </c>
      <c r="F300" s="4">
        <v>3</v>
      </c>
    </row>
    <row r="301" spans="2:6" ht="15" x14ac:dyDescent="0.15">
      <c r="B301" s="40">
        <v>45233</v>
      </c>
      <c r="C301" t="s">
        <v>3</v>
      </c>
      <c r="D301">
        <v>9323704</v>
      </c>
      <c r="E301" t="s">
        <v>1173</v>
      </c>
      <c r="F301" s="4">
        <v>3</v>
      </c>
    </row>
    <row r="302" spans="2:6" ht="15" x14ac:dyDescent="0.15">
      <c r="B302" s="40">
        <v>45233</v>
      </c>
      <c r="C302" t="s">
        <v>109</v>
      </c>
      <c r="D302">
        <v>9344409</v>
      </c>
      <c r="E302" t="s">
        <v>1174</v>
      </c>
      <c r="F302" s="4">
        <v>3</v>
      </c>
    </row>
    <row r="303" spans="2:6" ht="15" x14ac:dyDescent="0.15">
      <c r="B303" s="40">
        <v>45235</v>
      </c>
      <c r="C303" t="s">
        <v>4</v>
      </c>
      <c r="D303">
        <v>9289544</v>
      </c>
      <c r="E303" t="s">
        <v>1175</v>
      </c>
      <c r="F303" s="4">
        <v>3</v>
      </c>
    </row>
    <row r="304" spans="2:6" ht="15" x14ac:dyDescent="0.15">
      <c r="B304" s="40">
        <v>45235</v>
      </c>
      <c r="C304" t="s">
        <v>4</v>
      </c>
      <c r="D304">
        <v>9301457</v>
      </c>
      <c r="E304" t="s">
        <v>291</v>
      </c>
      <c r="F304" s="4">
        <v>2</v>
      </c>
    </row>
    <row r="305" spans="2:6" ht="15" x14ac:dyDescent="0.15">
      <c r="B305" s="40">
        <v>45236</v>
      </c>
      <c r="C305" t="s">
        <v>109</v>
      </c>
      <c r="D305">
        <v>9399040</v>
      </c>
      <c r="E305" t="s">
        <v>1176</v>
      </c>
      <c r="F305" s="4">
        <v>2</v>
      </c>
    </row>
    <row r="306" spans="2:6" ht="15" x14ac:dyDescent="0.15">
      <c r="B306" s="40">
        <v>45239</v>
      </c>
      <c r="C306" t="s">
        <v>701</v>
      </c>
      <c r="D306">
        <v>9457141</v>
      </c>
      <c r="E306" t="s">
        <v>1177</v>
      </c>
      <c r="F306" s="4">
        <v>3</v>
      </c>
    </row>
    <row r="307" spans="2:6" ht="15" x14ac:dyDescent="0.15">
      <c r="B307" s="40">
        <v>45240</v>
      </c>
      <c r="C307" t="s">
        <v>3</v>
      </c>
      <c r="D307">
        <v>9533347</v>
      </c>
      <c r="E307" t="s">
        <v>1179</v>
      </c>
      <c r="F307" s="4">
        <v>3</v>
      </c>
    </row>
    <row r="308" spans="2:6" ht="15" x14ac:dyDescent="0.15">
      <c r="B308" s="40">
        <v>45241</v>
      </c>
      <c r="C308" t="s">
        <v>3</v>
      </c>
      <c r="D308">
        <v>9288368</v>
      </c>
      <c r="E308" t="s">
        <v>1178</v>
      </c>
      <c r="F308" s="4">
        <v>2</v>
      </c>
    </row>
    <row r="309" spans="2:6" ht="15" x14ac:dyDescent="0.15">
      <c r="B309" s="40">
        <v>45243</v>
      </c>
      <c r="C309" t="s">
        <v>3</v>
      </c>
      <c r="D309">
        <v>9288368</v>
      </c>
      <c r="E309" t="s">
        <v>1178</v>
      </c>
      <c r="F309" s="4">
        <v>2</v>
      </c>
    </row>
    <row r="310" spans="2:6" ht="15" x14ac:dyDescent="0.15">
      <c r="B310" s="40">
        <v>45244</v>
      </c>
      <c r="C310" t="s">
        <v>36</v>
      </c>
      <c r="D310">
        <v>9247924</v>
      </c>
      <c r="E310" t="s">
        <v>1180</v>
      </c>
      <c r="F310" s="4">
        <v>3</v>
      </c>
    </row>
    <row r="311" spans="2:6" ht="15" x14ac:dyDescent="0.15">
      <c r="B311" s="40">
        <v>45248</v>
      </c>
      <c r="C311" t="s">
        <v>3</v>
      </c>
      <c r="D311">
        <v>9373632</v>
      </c>
      <c r="E311" t="s">
        <v>1181</v>
      </c>
      <c r="F311" s="4">
        <v>3</v>
      </c>
    </row>
    <row r="312" spans="2:6" ht="15" x14ac:dyDescent="0.15">
      <c r="B312" s="40">
        <v>45249</v>
      </c>
      <c r="C312" t="s">
        <v>4</v>
      </c>
      <c r="D312">
        <v>9143594</v>
      </c>
      <c r="E312" t="s">
        <v>464</v>
      </c>
      <c r="F312" s="4">
        <v>3</v>
      </c>
    </row>
    <row r="313" spans="2:6" ht="15" x14ac:dyDescent="0.15">
      <c r="B313" s="40">
        <v>45253</v>
      </c>
      <c r="C313" t="s">
        <v>4</v>
      </c>
      <c r="D313">
        <v>8300389</v>
      </c>
      <c r="E313" t="s">
        <v>1182</v>
      </c>
      <c r="F313" s="4">
        <v>2</v>
      </c>
    </row>
    <row r="314" spans="2:6" ht="15" x14ac:dyDescent="0.15">
      <c r="B314" s="40">
        <v>45254</v>
      </c>
      <c r="C314" t="s">
        <v>36</v>
      </c>
      <c r="D314">
        <v>9694684</v>
      </c>
      <c r="E314" t="s">
        <v>1183</v>
      </c>
      <c r="F314" s="4">
        <v>2</v>
      </c>
    </row>
    <row r="315" spans="2:6" ht="15" x14ac:dyDescent="0.15">
      <c r="B315" s="40">
        <v>45255</v>
      </c>
      <c r="C315" t="s">
        <v>36</v>
      </c>
      <c r="D315">
        <v>9594224</v>
      </c>
      <c r="E315" t="s">
        <v>1184</v>
      </c>
      <c r="F315" s="4">
        <v>3</v>
      </c>
    </row>
    <row r="316" spans="2:6" ht="15" x14ac:dyDescent="0.15">
      <c r="B316" s="40">
        <v>45256</v>
      </c>
      <c r="C316" t="s">
        <v>109</v>
      </c>
      <c r="D316">
        <v>9248112</v>
      </c>
      <c r="E316" t="s">
        <v>1185</v>
      </c>
      <c r="F316" s="4">
        <v>2</v>
      </c>
    </row>
    <row r="317" spans="2:6" ht="15" x14ac:dyDescent="0.15">
      <c r="B317" s="40">
        <v>45257</v>
      </c>
      <c r="C317" t="s">
        <v>40</v>
      </c>
      <c r="D317">
        <v>9150080</v>
      </c>
      <c r="E317" t="s">
        <v>1186</v>
      </c>
      <c r="F317" s="4">
        <v>3</v>
      </c>
    </row>
    <row r="318" spans="2:6" ht="15" x14ac:dyDescent="0.15">
      <c r="B318" s="40">
        <v>45254</v>
      </c>
      <c r="C318" t="s">
        <v>109</v>
      </c>
      <c r="D318">
        <v>9352846</v>
      </c>
      <c r="E318" t="s">
        <v>1187</v>
      </c>
      <c r="F318" s="4">
        <v>2</v>
      </c>
    </row>
    <row r="319" spans="2:6" ht="15" x14ac:dyDescent="0.15">
      <c r="B319" s="40">
        <v>45258</v>
      </c>
      <c r="C319" t="s">
        <v>57</v>
      </c>
      <c r="D319">
        <v>9435480</v>
      </c>
      <c r="E319" t="s">
        <v>1188</v>
      </c>
      <c r="F319" s="4">
        <v>3</v>
      </c>
    </row>
    <row r="320" spans="2:6" ht="15" x14ac:dyDescent="0.15">
      <c r="B320" s="40">
        <v>45260</v>
      </c>
      <c r="C320" t="s">
        <v>109</v>
      </c>
      <c r="D320">
        <v>9320453</v>
      </c>
      <c r="E320" t="s">
        <v>1189</v>
      </c>
      <c r="F320" s="4">
        <v>3</v>
      </c>
    </row>
    <row r="321" spans="2:6" x14ac:dyDescent="0.15">
      <c r="B321" s="40"/>
      <c r="F321" s="4"/>
    </row>
    <row r="322" spans="2:6" ht="17" x14ac:dyDescent="0.15">
      <c r="B322" s="51" t="s">
        <v>96</v>
      </c>
      <c r="F322" s="4"/>
    </row>
    <row r="323" spans="2:6" x14ac:dyDescent="0.15">
      <c r="B323" s="40"/>
      <c r="F323" s="4"/>
    </row>
    <row r="324" spans="2:6" ht="15" x14ac:dyDescent="0.15">
      <c r="B324" s="40">
        <v>45627</v>
      </c>
      <c r="C324" t="s">
        <v>36</v>
      </c>
      <c r="D324">
        <v>9608788</v>
      </c>
      <c r="E324" t="s">
        <v>1190</v>
      </c>
      <c r="F324" s="4">
        <v>3</v>
      </c>
    </row>
    <row r="325" spans="2:6" ht="15" x14ac:dyDescent="0.15">
      <c r="B325" s="40">
        <v>45627</v>
      </c>
      <c r="C325" t="s">
        <v>3</v>
      </c>
      <c r="D325">
        <v>9590917</v>
      </c>
      <c r="E325" t="s">
        <v>1192</v>
      </c>
      <c r="F325" s="4">
        <v>3</v>
      </c>
    </row>
    <row r="326" spans="2:6" ht="15" x14ac:dyDescent="0.15">
      <c r="B326" s="40">
        <v>45628</v>
      </c>
      <c r="C326" t="s">
        <v>4</v>
      </c>
      <c r="D326">
        <v>9279446</v>
      </c>
      <c r="E326" t="s">
        <v>1191</v>
      </c>
      <c r="F326" s="4">
        <v>2</v>
      </c>
    </row>
    <row r="327" spans="2:6" ht="15" x14ac:dyDescent="0.15">
      <c r="B327" s="40">
        <v>45629</v>
      </c>
      <c r="C327" t="s">
        <v>3</v>
      </c>
      <c r="D327">
        <v>9432220</v>
      </c>
      <c r="E327" t="s">
        <v>1193</v>
      </c>
      <c r="F327" s="4">
        <v>3</v>
      </c>
    </row>
    <row r="328" spans="2:6" ht="15" x14ac:dyDescent="0.15">
      <c r="B328" s="40">
        <v>45630</v>
      </c>
      <c r="C328" t="s">
        <v>109</v>
      </c>
      <c r="D328">
        <v>9335202</v>
      </c>
      <c r="E328" t="s">
        <v>1194</v>
      </c>
      <c r="F328" s="4">
        <v>3</v>
      </c>
    </row>
    <row r="329" spans="2:6" ht="15" x14ac:dyDescent="0.15">
      <c r="B329" s="40">
        <v>45634</v>
      </c>
      <c r="C329" t="s">
        <v>109</v>
      </c>
      <c r="D329">
        <v>9306433</v>
      </c>
      <c r="E329" t="s">
        <v>1195</v>
      </c>
      <c r="F329" s="4">
        <v>3</v>
      </c>
    </row>
    <row r="330" spans="2:6" ht="15" x14ac:dyDescent="0.15">
      <c r="B330" s="40">
        <v>45638</v>
      </c>
      <c r="C330" t="s">
        <v>40</v>
      </c>
      <c r="D330">
        <v>9251080</v>
      </c>
      <c r="E330" t="s">
        <v>1196</v>
      </c>
      <c r="F330" s="4">
        <v>2</v>
      </c>
    </row>
    <row r="331" spans="2:6" ht="15" x14ac:dyDescent="0.15">
      <c r="B331" s="40">
        <v>45637</v>
      </c>
      <c r="C331" t="s">
        <v>36</v>
      </c>
      <c r="D331">
        <v>9605865</v>
      </c>
      <c r="E331" t="s">
        <v>1197</v>
      </c>
      <c r="F331" s="4">
        <v>3</v>
      </c>
    </row>
    <row r="332" spans="2:6" ht="15" x14ac:dyDescent="0.15">
      <c r="B332" s="40">
        <v>45639</v>
      </c>
      <c r="C332" t="s">
        <v>109</v>
      </c>
      <c r="D332">
        <v>9484429</v>
      </c>
      <c r="E332" t="s">
        <v>1198</v>
      </c>
      <c r="F332" s="4">
        <v>3</v>
      </c>
    </row>
    <row r="333" spans="2:6" ht="15" x14ac:dyDescent="0.15">
      <c r="B333" s="40">
        <v>45634</v>
      </c>
      <c r="C333" t="s">
        <v>32</v>
      </c>
      <c r="D333">
        <v>9507362</v>
      </c>
      <c r="E333" t="s">
        <v>1199</v>
      </c>
      <c r="F333" s="4">
        <v>3</v>
      </c>
    </row>
    <row r="334" spans="2:6" ht="15" x14ac:dyDescent="0.15">
      <c r="B334" s="40">
        <v>45641</v>
      </c>
      <c r="C334" t="s">
        <v>36</v>
      </c>
      <c r="D334">
        <v>9285586</v>
      </c>
      <c r="E334" t="s">
        <v>1200</v>
      </c>
      <c r="F334" s="4">
        <v>3</v>
      </c>
    </row>
    <row r="335" spans="2:6" ht="15" x14ac:dyDescent="0.15">
      <c r="B335" s="40">
        <v>45642</v>
      </c>
      <c r="C335" t="s">
        <v>36</v>
      </c>
      <c r="D335">
        <v>9285586</v>
      </c>
      <c r="E335" t="s">
        <v>1200</v>
      </c>
      <c r="F335" s="4">
        <v>3</v>
      </c>
    </row>
    <row r="336" spans="2:6" ht="15" x14ac:dyDescent="0.15">
      <c r="B336" s="40">
        <v>45643</v>
      </c>
      <c r="C336" t="s">
        <v>4</v>
      </c>
      <c r="D336">
        <v>9346500</v>
      </c>
      <c r="E336" t="s">
        <v>1201</v>
      </c>
      <c r="F336" s="4">
        <v>2</v>
      </c>
    </row>
    <row r="337" spans="2:6" ht="15" x14ac:dyDescent="0.15">
      <c r="B337" s="40">
        <v>45643</v>
      </c>
      <c r="C337" t="s">
        <v>57</v>
      </c>
      <c r="D337">
        <v>9295842</v>
      </c>
      <c r="E337" t="s">
        <v>1202</v>
      </c>
      <c r="F337" s="4">
        <v>3</v>
      </c>
    </row>
    <row r="338" spans="2:6" ht="15" x14ac:dyDescent="0.15">
      <c r="B338" s="40">
        <v>45644</v>
      </c>
      <c r="C338" t="s">
        <v>35</v>
      </c>
      <c r="D338">
        <v>9387920</v>
      </c>
      <c r="E338" t="s">
        <v>1203</v>
      </c>
      <c r="F338" s="4">
        <v>3</v>
      </c>
    </row>
    <row r="339" spans="2:6" ht="15" x14ac:dyDescent="0.15">
      <c r="B339" s="40">
        <v>45645</v>
      </c>
      <c r="C339" t="s">
        <v>4</v>
      </c>
      <c r="D339">
        <v>9373503</v>
      </c>
      <c r="E339" t="s">
        <v>1204</v>
      </c>
      <c r="F339" s="4">
        <v>2</v>
      </c>
    </row>
    <row r="340" spans="2:6" ht="15" x14ac:dyDescent="0.15">
      <c r="B340" s="40">
        <v>45645</v>
      </c>
      <c r="C340" t="s">
        <v>57</v>
      </c>
      <c r="D340">
        <v>9578763</v>
      </c>
      <c r="E340" t="s">
        <v>1205</v>
      </c>
      <c r="F340" s="4">
        <v>2</v>
      </c>
    </row>
    <row r="341" spans="2:6" ht="15" x14ac:dyDescent="0.15">
      <c r="B341" s="40">
        <v>45645</v>
      </c>
      <c r="C341" t="s">
        <v>4</v>
      </c>
      <c r="D341">
        <v>9491484</v>
      </c>
      <c r="E341" t="s">
        <v>1206</v>
      </c>
      <c r="F341" s="4">
        <v>3</v>
      </c>
    </row>
    <row r="342" spans="2:6" ht="15" x14ac:dyDescent="0.15">
      <c r="B342" s="40">
        <v>45643</v>
      </c>
      <c r="C342" t="s">
        <v>3</v>
      </c>
      <c r="D342">
        <v>9491408</v>
      </c>
      <c r="E342" t="s">
        <v>1207</v>
      </c>
      <c r="F342" s="4">
        <v>3</v>
      </c>
    </row>
    <row r="343" spans="2:6" ht="15" x14ac:dyDescent="0.15">
      <c r="B343" s="40">
        <v>45646</v>
      </c>
      <c r="C343" t="s">
        <v>3</v>
      </c>
      <c r="D343">
        <v>9250414</v>
      </c>
      <c r="E343" t="s">
        <v>1208</v>
      </c>
      <c r="F343" s="4">
        <v>3</v>
      </c>
    </row>
    <row r="344" spans="2:6" ht="15" x14ac:dyDescent="0.15">
      <c r="B344" s="40">
        <v>45645</v>
      </c>
      <c r="C344" t="s">
        <v>511</v>
      </c>
      <c r="D344">
        <v>9323704</v>
      </c>
      <c r="E344" t="s">
        <v>1173</v>
      </c>
      <c r="F344" s="4">
        <v>2</v>
      </c>
    </row>
    <row r="345" spans="2:6" ht="15" x14ac:dyDescent="0.15">
      <c r="B345" s="40">
        <v>45648</v>
      </c>
      <c r="C345" t="s">
        <v>3</v>
      </c>
      <c r="D345">
        <v>9491408</v>
      </c>
      <c r="E345" t="s">
        <v>1207</v>
      </c>
      <c r="F345" s="4">
        <v>2</v>
      </c>
    </row>
    <row r="346" spans="2:6" ht="15" x14ac:dyDescent="0.15">
      <c r="B346" s="40">
        <v>45649</v>
      </c>
      <c r="C346" t="s">
        <v>40</v>
      </c>
      <c r="D346">
        <v>9326964</v>
      </c>
      <c r="E346" t="s">
        <v>1209</v>
      </c>
      <c r="F346" s="4">
        <v>3</v>
      </c>
    </row>
    <row r="347" spans="2:6" ht="15" x14ac:dyDescent="0.15">
      <c r="B347" s="40">
        <v>45650</v>
      </c>
      <c r="C347" t="s">
        <v>4</v>
      </c>
      <c r="D347">
        <v>9618305</v>
      </c>
      <c r="E347" t="s">
        <v>1210</v>
      </c>
      <c r="F347" s="4">
        <v>3</v>
      </c>
    </row>
    <row r="348" spans="2:6" ht="15" x14ac:dyDescent="0.15">
      <c r="B348" s="40">
        <v>45655</v>
      </c>
      <c r="C348" t="s">
        <v>109</v>
      </c>
      <c r="D348">
        <v>538002734</v>
      </c>
      <c r="E348" t="s">
        <v>1211</v>
      </c>
      <c r="F348" s="4">
        <v>3</v>
      </c>
    </row>
    <row r="349" spans="2:6" ht="15" x14ac:dyDescent="0.15">
      <c r="B349" s="40">
        <v>45653</v>
      </c>
      <c r="C349" t="s">
        <v>1017</v>
      </c>
      <c r="D349">
        <v>9444340</v>
      </c>
      <c r="E349" t="s">
        <v>1212</v>
      </c>
      <c r="F349" s="62">
        <v>1</v>
      </c>
    </row>
    <row r="350" spans="2:6" ht="15" x14ac:dyDescent="0.15">
      <c r="B350" s="40">
        <v>45655</v>
      </c>
      <c r="C350" t="s">
        <v>7</v>
      </c>
      <c r="D350">
        <v>9566306</v>
      </c>
      <c r="E350" t="s">
        <v>1213</v>
      </c>
      <c r="F350" s="4">
        <v>2</v>
      </c>
    </row>
    <row r="351" spans="2:6" ht="15" x14ac:dyDescent="0.15">
      <c r="B351" s="40">
        <v>45656</v>
      </c>
      <c r="C351" t="s">
        <v>4</v>
      </c>
      <c r="D351">
        <v>9141297</v>
      </c>
      <c r="E351" t="s">
        <v>1214</v>
      </c>
      <c r="F351" s="4">
        <v>3</v>
      </c>
    </row>
    <row r="352" spans="2:6" x14ac:dyDescent="0.15">
      <c r="B352" s="11"/>
      <c r="F352" s="4"/>
    </row>
    <row r="353" spans="2:6" x14ac:dyDescent="0.15">
      <c r="B353" s="11"/>
      <c r="F353" s="4"/>
    </row>
    <row r="354" spans="2:6" x14ac:dyDescent="0.15">
      <c r="B354" s="11"/>
      <c r="F354" s="4"/>
    </row>
    <row r="355" spans="2:6" x14ac:dyDescent="0.15">
      <c r="B355" s="11"/>
      <c r="F355" s="4"/>
    </row>
    <row r="356" spans="2:6" x14ac:dyDescent="0.15">
      <c r="B356" s="11"/>
      <c r="F356" s="4"/>
    </row>
    <row r="357" spans="2:6" x14ac:dyDescent="0.15">
      <c r="F357" s="4"/>
    </row>
    <row r="358" spans="2:6" x14ac:dyDescent="0.15">
      <c r="F358" s="4"/>
    </row>
    <row r="359" spans="2:6" x14ac:dyDescent="0.15">
      <c r="F359" s="4"/>
    </row>
    <row r="360" spans="2:6" x14ac:dyDescent="0.15">
      <c r="F360" s="4"/>
    </row>
    <row r="361" spans="2:6" x14ac:dyDescent="0.15">
      <c r="F361" s="4"/>
    </row>
    <row r="362" spans="2:6" x14ac:dyDescent="0.15">
      <c r="F362" s="4"/>
    </row>
    <row r="363" spans="2:6" x14ac:dyDescent="0.15">
      <c r="F363" s="4"/>
    </row>
    <row r="364" spans="2:6" x14ac:dyDescent="0.15">
      <c r="F364" s="4"/>
    </row>
    <row r="365" spans="2:6" x14ac:dyDescent="0.15">
      <c r="F365" s="4"/>
    </row>
    <row r="366" spans="2:6" x14ac:dyDescent="0.15">
      <c r="F366" s="4"/>
    </row>
    <row r="367" spans="2:6" x14ac:dyDescent="0.15">
      <c r="F367" s="4"/>
    </row>
    <row r="368" spans="2:6" x14ac:dyDescent="0.15">
      <c r="F368" s="4"/>
    </row>
    <row r="369" spans="6:6" x14ac:dyDescent="0.15">
      <c r="F369" s="4"/>
    </row>
    <row r="370" spans="6:6" x14ac:dyDescent="0.15">
      <c r="F370" s="4"/>
    </row>
    <row r="371" spans="6:6" x14ac:dyDescent="0.15">
      <c r="F371" s="4"/>
    </row>
    <row r="372" spans="6:6" x14ac:dyDescent="0.15">
      <c r="F372" s="4"/>
    </row>
    <row r="373" spans="6:6" x14ac:dyDescent="0.15">
      <c r="F373" s="4"/>
    </row>
    <row r="374" spans="6:6" x14ac:dyDescent="0.15">
      <c r="F374" s="4"/>
    </row>
    <row r="375" spans="6:6" x14ac:dyDescent="0.15">
      <c r="F375" s="4"/>
    </row>
    <row r="376" spans="6:6" x14ac:dyDescent="0.15">
      <c r="F376" s="4"/>
    </row>
    <row r="377" spans="6:6" x14ac:dyDescent="0.15">
      <c r="F377" s="4"/>
    </row>
    <row r="378" spans="6:6" x14ac:dyDescent="0.15">
      <c r="F378" s="4"/>
    </row>
    <row r="379" spans="6:6" x14ac:dyDescent="0.15">
      <c r="F379" s="4"/>
    </row>
    <row r="380" spans="6:6" x14ac:dyDescent="0.15">
      <c r="F380" s="4"/>
    </row>
    <row r="381" spans="6:6" x14ac:dyDescent="0.15">
      <c r="F381" s="4"/>
    </row>
    <row r="382" spans="6:6" x14ac:dyDescent="0.15">
      <c r="F382" s="4"/>
    </row>
    <row r="383" spans="6:6" x14ac:dyDescent="0.15">
      <c r="F383" s="4"/>
    </row>
    <row r="384" spans="6:6" x14ac:dyDescent="0.15">
      <c r="F384" s="4"/>
    </row>
    <row r="385" spans="6:6" x14ac:dyDescent="0.15">
      <c r="F385" s="4"/>
    </row>
    <row r="386" spans="6:6" x14ac:dyDescent="0.15">
      <c r="F386" s="4"/>
    </row>
    <row r="387" spans="6:6" x14ac:dyDescent="0.15">
      <c r="F387" s="4"/>
    </row>
    <row r="388" spans="6:6" x14ac:dyDescent="0.15">
      <c r="F388" s="4"/>
    </row>
    <row r="389" spans="6:6" x14ac:dyDescent="0.15">
      <c r="F389" s="4"/>
    </row>
    <row r="390" spans="6:6" x14ac:dyDescent="0.15">
      <c r="F390" s="4"/>
    </row>
    <row r="391" spans="6:6" x14ac:dyDescent="0.15">
      <c r="F391" s="4"/>
    </row>
    <row r="392" spans="6:6" x14ac:dyDescent="0.15">
      <c r="F392" s="4"/>
    </row>
    <row r="393" spans="6:6" x14ac:dyDescent="0.15">
      <c r="F393" s="4"/>
    </row>
    <row r="394" spans="6:6" x14ac:dyDescent="0.15">
      <c r="F394" s="4"/>
    </row>
    <row r="395" spans="6:6" x14ac:dyDescent="0.15">
      <c r="F395" s="4"/>
    </row>
    <row r="396" spans="6:6" x14ac:dyDescent="0.15">
      <c r="F396" s="4"/>
    </row>
    <row r="397" spans="6:6" x14ac:dyDescent="0.15">
      <c r="F397" s="4"/>
    </row>
    <row r="398" spans="6:6" x14ac:dyDescent="0.15">
      <c r="F398" s="4"/>
    </row>
    <row r="399" spans="6:6" x14ac:dyDescent="0.15">
      <c r="F399" s="4"/>
    </row>
    <row r="400" spans="6:6" x14ac:dyDescent="0.15">
      <c r="F400" s="4"/>
    </row>
    <row r="401" spans="6:6" x14ac:dyDescent="0.15">
      <c r="F401" s="4"/>
    </row>
    <row r="402" spans="6:6" x14ac:dyDescent="0.15">
      <c r="F402" s="4"/>
    </row>
    <row r="403" spans="6:6" x14ac:dyDescent="0.15">
      <c r="F403" s="4"/>
    </row>
    <row r="404" spans="6:6" x14ac:dyDescent="0.15">
      <c r="F404" s="4"/>
    </row>
    <row r="405" spans="6:6" x14ac:dyDescent="0.15">
      <c r="F405" s="4"/>
    </row>
    <row r="406" spans="6:6" x14ac:dyDescent="0.15">
      <c r="F406" s="4"/>
    </row>
    <row r="407" spans="6:6" x14ac:dyDescent="0.15">
      <c r="F407" s="4"/>
    </row>
    <row r="408" spans="6:6" x14ac:dyDescent="0.15">
      <c r="F408" s="4"/>
    </row>
    <row r="409" spans="6:6" x14ac:dyDescent="0.15">
      <c r="F409" s="4"/>
    </row>
    <row r="410" spans="6:6" x14ac:dyDescent="0.15">
      <c r="F410" s="4"/>
    </row>
    <row r="411" spans="6:6" x14ac:dyDescent="0.15">
      <c r="F411" s="4"/>
    </row>
    <row r="412" spans="6:6" x14ac:dyDescent="0.15">
      <c r="F412" s="4"/>
    </row>
    <row r="413" spans="6:6" x14ac:dyDescent="0.15">
      <c r="F413" s="4"/>
    </row>
    <row r="414" spans="6:6" x14ac:dyDescent="0.15">
      <c r="F414" s="4"/>
    </row>
    <row r="415" spans="6:6" x14ac:dyDescent="0.15">
      <c r="F415" s="4"/>
    </row>
    <row r="416" spans="6:6" x14ac:dyDescent="0.15">
      <c r="F416" s="4"/>
    </row>
    <row r="417" spans="6:6" x14ac:dyDescent="0.15">
      <c r="F417" s="4"/>
    </row>
    <row r="418" spans="6:6" x14ac:dyDescent="0.15">
      <c r="F418" s="4"/>
    </row>
    <row r="419" spans="6:6" x14ac:dyDescent="0.15">
      <c r="F419" s="4"/>
    </row>
    <row r="420" spans="6:6" x14ac:dyDescent="0.15">
      <c r="F420" s="4"/>
    </row>
    <row r="421" spans="6:6" x14ac:dyDescent="0.15">
      <c r="F421" s="4"/>
    </row>
    <row r="422" spans="6:6" x14ac:dyDescent="0.15">
      <c r="F422" s="4"/>
    </row>
    <row r="423" spans="6:6" x14ac:dyDescent="0.15">
      <c r="F423" s="4"/>
    </row>
    <row r="424" spans="6:6" x14ac:dyDescent="0.15">
      <c r="F424" s="4"/>
    </row>
    <row r="425" spans="6:6" x14ac:dyDescent="0.15">
      <c r="F425" s="4"/>
    </row>
    <row r="426" spans="6:6" x14ac:dyDescent="0.15">
      <c r="F426" s="4"/>
    </row>
    <row r="427" spans="6:6" x14ac:dyDescent="0.15">
      <c r="F427" s="4"/>
    </row>
    <row r="428" spans="6:6" x14ac:dyDescent="0.15">
      <c r="F428" s="4"/>
    </row>
    <row r="429" spans="6:6" x14ac:dyDescent="0.15">
      <c r="F429" s="4"/>
    </row>
    <row r="430" spans="6:6" x14ac:dyDescent="0.15">
      <c r="F430" s="4"/>
    </row>
    <row r="431" spans="6:6" x14ac:dyDescent="0.15">
      <c r="F431" s="4"/>
    </row>
    <row r="432" spans="6:6" x14ac:dyDescent="0.15">
      <c r="F432" s="4"/>
    </row>
    <row r="433" spans="6:6" x14ac:dyDescent="0.15">
      <c r="F433" s="4"/>
    </row>
    <row r="434" spans="6:6" x14ac:dyDescent="0.15">
      <c r="F434" s="4"/>
    </row>
    <row r="435" spans="6:6" x14ac:dyDescent="0.15">
      <c r="F435" s="4"/>
    </row>
    <row r="436" spans="6:6" x14ac:dyDescent="0.15">
      <c r="F436" s="4"/>
    </row>
    <row r="437" spans="6:6" x14ac:dyDescent="0.15">
      <c r="F437" s="4"/>
    </row>
    <row r="438" spans="6:6" x14ac:dyDescent="0.15">
      <c r="F438" s="4"/>
    </row>
    <row r="439" spans="6:6" x14ac:dyDescent="0.15">
      <c r="F439" s="4"/>
    </row>
    <row r="440" spans="6:6" x14ac:dyDescent="0.15">
      <c r="F440" s="4"/>
    </row>
    <row r="441" spans="6:6" x14ac:dyDescent="0.15">
      <c r="F441" s="4"/>
    </row>
    <row r="442" spans="6:6" x14ac:dyDescent="0.15">
      <c r="F442" s="4"/>
    </row>
    <row r="443" spans="6:6" x14ac:dyDescent="0.15">
      <c r="F443" s="4"/>
    </row>
    <row r="444" spans="6:6" x14ac:dyDescent="0.15">
      <c r="F444" s="4"/>
    </row>
    <row r="445" spans="6:6" x14ac:dyDescent="0.15">
      <c r="F445" s="4"/>
    </row>
    <row r="446" spans="6:6" x14ac:dyDescent="0.15">
      <c r="F446" s="4"/>
    </row>
    <row r="447" spans="6:6" x14ac:dyDescent="0.15">
      <c r="F447" s="4"/>
    </row>
    <row r="448" spans="6:6" x14ac:dyDescent="0.15">
      <c r="F448" s="4"/>
    </row>
    <row r="449" spans="6:6" x14ac:dyDescent="0.15">
      <c r="F449" s="4"/>
    </row>
    <row r="450" spans="6:6" x14ac:dyDescent="0.15">
      <c r="F450" s="4"/>
    </row>
    <row r="451" spans="6:6" x14ac:dyDescent="0.15">
      <c r="F451" s="4"/>
    </row>
    <row r="452" spans="6:6" x14ac:dyDescent="0.15">
      <c r="F452" s="4"/>
    </row>
    <row r="453" spans="6:6" x14ac:dyDescent="0.15">
      <c r="F453" s="4"/>
    </row>
    <row r="454" spans="6:6" x14ac:dyDescent="0.15">
      <c r="F454" s="4"/>
    </row>
    <row r="455" spans="6:6" x14ac:dyDescent="0.15">
      <c r="F455" s="4"/>
    </row>
    <row r="456" spans="6:6" x14ac:dyDescent="0.15">
      <c r="F456" s="4"/>
    </row>
    <row r="457" spans="6:6" x14ac:dyDescent="0.15">
      <c r="F457" s="4"/>
    </row>
    <row r="458" spans="6:6" x14ac:dyDescent="0.15">
      <c r="F458" s="4"/>
    </row>
    <row r="459" spans="6:6" x14ac:dyDescent="0.15">
      <c r="F459" s="4"/>
    </row>
    <row r="460" spans="6:6" x14ac:dyDescent="0.15">
      <c r="F460" s="4"/>
    </row>
    <row r="461" spans="6:6" x14ac:dyDescent="0.15">
      <c r="F461" s="4"/>
    </row>
    <row r="462" spans="6:6" x14ac:dyDescent="0.15">
      <c r="F462" s="4"/>
    </row>
    <row r="463" spans="6:6" x14ac:dyDescent="0.15">
      <c r="F463" s="4"/>
    </row>
    <row r="464" spans="6:6" x14ac:dyDescent="0.15">
      <c r="F464" s="4"/>
    </row>
    <row r="465" spans="6:6" x14ac:dyDescent="0.15">
      <c r="F465" s="4"/>
    </row>
    <row r="466" spans="6:6" x14ac:dyDescent="0.15">
      <c r="F466" s="4"/>
    </row>
    <row r="467" spans="6:6" x14ac:dyDescent="0.15">
      <c r="F467" s="4"/>
    </row>
    <row r="468" spans="6:6" x14ac:dyDescent="0.15">
      <c r="F468" s="4"/>
    </row>
    <row r="469" spans="6:6" x14ac:dyDescent="0.15">
      <c r="F469" s="4"/>
    </row>
    <row r="470" spans="6:6" x14ac:dyDescent="0.15">
      <c r="F470" s="4"/>
    </row>
    <row r="471" spans="6:6" x14ac:dyDescent="0.15">
      <c r="F471" s="4"/>
    </row>
    <row r="472" spans="6:6" x14ac:dyDescent="0.15">
      <c r="F472" s="4"/>
    </row>
    <row r="473" spans="6:6" x14ac:dyDescent="0.15">
      <c r="F473" s="4"/>
    </row>
    <row r="474" spans="6:6" x14ac:dyDescent="0.15">
      <c r="F474" s="4"/>
    </row>
    <row r="475" spans="6:6" x14ac:dyDescent="0.15">
      <c r="F475" s="4"/>
    </row>
    <row r="476" spans="6:6" x14ac:dyDescent="0.15">
      <c r="F476" s="4"/>
    </row>
    <row r="477" spans="6:6" x14ac:dyDescent="0.15">
      <c r="F477" s="4"/>
    </row>
    <row r="478" spans="6:6" x14ac:dyDescent="0.15">
      <c r="F478" s="4"/>
    </row>
    <row r="479" spans="6:6" x14ac:dyDescent="0.15">
      <c r="F479" s="4"/>
    </row>
    <row r="480" spans="6:6" x14ac:dyDescent="0.15">
      <c r="F480" s="4"/>
    </row>
    <row r="481" spans="6:6" x14ac:dyDescent="0.15">
      <c r="F481" s="4"/>
    </row>
    <row r="482" spans="6:6" x14ac:dyDescent="0.15">
      <c r="F482" s="4"/>
    </row>
    <row r="483" spans="6:6" x14ac:dyDescent="0.15">
      <c r="F483" s="4"/>
    </row>
    <row r="484" spans="6:6" x14ac:dyDescent="0.15">
      <c r="F484" s="4"/>
    </row>
    <row r="485" spans="6:6" x14ac:dyDescent="0.15">
      <c r="F485" s="4"/>
    </row>
    <row r="486" spans="6:6" x14ac:dyDescent="0.15">
      <c r="F486" s="4"/>
    </row>
    <row r="487" spans="6:6" x14ac:dyDescent="0.15">
      <c r="F487" s="4"/>
    </row>
    <row r="488" spans="6:6" x14ac:dyDescent="0.15">
      <c r="F488" s="4"/>
    </row>
    <row r="489" spans="6:6" x14ac:dyDescent="0.15">
      <c r="F489" s="4"/>
    </row>
    <row r="490" spans="6:6" x14ac:dyDescent="0.15">
      <c r="F490" s="4"/>
    </row>
    <row r="491" spans="6:6" x14ac:dyDescent="0.15">
      <c r="F491" s="4"/>
    </row>
    <row r="492" spans="6:6" x14ac:dyDescent="0.15">
      <c r="F492" s="4"/>
    </row>
    <row r="493" spans="6:6" x14ac:dyDescent="0.15">
      <c r="F493" s="4"/>
    </row>
    <row r="494" spans="6:6" x14ac:dyDescent="0.15">
      <c r="F494" s="4"/>
    </row>
    <row r="495" spans="6:6" x14ac:dyDescent="0.15">
      <c r="F495" s="4"/>
    </row>
    <row r="496" spans="6:6" x14ac:dyDescent="0.15">
      <c r="F496" s="4"/>
    </row>
    <row r="497" spans="6:6" x14ac:dyDescent="0.15">
      <c r="F497" s="4"/>
    </row>
    <row r="498" spans="6:6" x14ac:dyDescent="0.15">
      <c r="F498" s="4"/>
    </row>
    <row r="499" spans="6:6" x14ac:dyDescent="0.15">
      <c r="F499" s="4"/>
    </row>
    <row r="500" spans="6:6" x14ac:dyDescent="0.15">
      <c r="F500" s="4"/>
    </row>
    <row r="501" spans="6:6" x14ac:dyDescent="0.15">
      <c r="F501" s="4"/>
    </row>
    <row r="502" spans="6:6" x14ac:dyDescent="0.15">
      <c r="F502" s="4"/>
    </row>
    <row r="503" spans="6:6" x14ac:dyDescent="0.15">
      <c r="F503" s="4"/>
    </row>
    <row r="504" spans="6:6" x14ac:dyDescent="0.15">
      <c r="F504" s="4"/>
    </row>
    <row r="505" spans="6:6" x14ac:dyDescent="0.15">
      <c r="F505" s="4"/>
    </row>
    <row r="506" spans="6:6" x14ac:dyDescent="0.15">
      <c r="F506" s="4"/>
    </row>
    <row r="507" spans="6:6" x14ac:dyDescent="0.15">
      <c r="F507" s="4"/>
    </row>
    <row r="508" spans="6:6" x14ac:dyDescent="0.15">
      <c r="F508" s="4"/>
    </row>
    <row r="509" spans="6:6" x14ac:dyDescent="0.15">
      <c r="F509" s="4"/>
    </row>
    <row r="510" spans="6:6" x14ac:dyDescent="0.15">
      <c r="F510" s="4"/>
    </row>
    <row r="511" spans="6:6" x14ac:dyDescent="0.15">
      <c r="F511" s="4"/>
    </row>
    <row r="512" spans="6:6" x14ac:dyDescent="0.15">
      <c r="F512" s="4"/>
    </row>
    <row r="513" spans="6:6" x14ac:dyDescent="0.15">
      <c r="F513" s="4"/>
    </row>
    <row r="514" spans="6:6" x14ac:dyDescent="0.15">
      <c r="F514" s="4"/>
    </row>
    <row r="515" spans="6:6" x14ac:dyDescent="0.15">
      <c r="F515" s="4"/>
    </row>
    <row r="516" spans="6:6" x14ac:dyDescent="0.15">
      <c r="F516" s="4"/>
    </row>
    <row r="517" spans="6:6" x14ac:dyDescent="0.15">
      <c r="F517" s="4"/>
    </row>
    <row r="518" spans="6:6" x14ac:dyDescent="0.15">
      <c r="F518" s="4"/>
    </row>
    <row r="519" spans="6:6" x14ac:dyDescent="0.15">
      <c r="F519" s="4"/>
    </row>
    <row r="520" spans="6:6" x14ac:dyDescent="0.15">
      <c r="F520" s="4"/>
    </row>
    <row r="521" spans="6:6" x14ac:dyDescent="0.15">
      <c r="F521" s="4"/>
    </row>
    <row r="522" spans="6:6" x14ac:dyDescent="0.15">
      <c r="F522" s="4"/>
    </row>
    <row r="523" spans="6:6" x14ac:dyDescent="0.15">
      <c r="F523" s="4"/>
    </row>
    <row r="524" spans="6:6" x14ac:dyDescent="0.15">
      <c r="F524" s="4"/>
    </row>
    <row r="525" spans="6:6" x14ac:dyDescent="0.15">
      <c r="F525" s="4"/>
    </row>
    <row r="526" spans="6:6" x14ac:dyDescent="0.15">
      <c r="F526" s="4"/>
    </row>
    <row r="527" spans="6:6" x14ac:dyDescent="0.15">
      <c r="F527" s="4"/>
    </row>
    <row r="528" spans="6:6" x14ac:dyDescent="0.15">
      <c r="F528" s="4"/>
    </row>
    <row r="529" spans="6:6" x14ac:dyDescent="0.15">
      <c r="F529" s="4"/>
    </row>
    <row r="530" spans="6:6" x14ac:dyDescent="0.15">
      <c r="F530" s="4"/>
    </row>
    <row r="531" spans="6:6" x14ac:dyDescent="0.15">
      <c r="F531" s="4"/>
    </row>
    <row r="532" spans="6:6" x14ac:dyDescent="0.15">
      <c r="F532" s="4"/>
    </row>
    <row r="533" spans="6:6" x14ac:dyDescent="0.15">
      <c r="F533" s="4"/>
    </row>
    <row r="534" spans="6:6" x14ac:dyDescent="0.15">
      <c r="F534" s="4"/>
    </row>
    <row r="535" spans="6:6" x14ac:dyDescent="0.15">
      <c r="F535" s="4"/>
    </row>
    <row r="536" spans="6:6" x14ac:dyDescent="0.15">
      <c r="F536" s="4"/>
    </row>
    <row r="537" spans="6:6" x14ac:dyDescent="0.15">
      <c r="F537" s="4"/>
    </row>
    <row r="538" spans="6:6" x14ac:dyDescent="0.15">
      <c r="F538" s="4"/>
    </row>
    <row r="539" spans="6:6" x14ac:dyDescent="0.15">
      <c r="F539" s="4"/>
    </row>
    <row r="540" spans="6:6" x14ac:dyDescent="0.15">
      <c r="F540" s="4"/>
    </row>
    <row r="541" spans="6:6" x14ac:dyDescent="0.15">
      <c r="F541" s="4"/>
    </row>
    <row r="542" spans="6:6" x14ac:dyDescent="0.15">
      <c r="F542" s="4"/>
    </row>
    <row r="543" spans="6:6" x14ac:dyDescent="0.15">
      <c r="F543" s="4"/>
    </row>
    <row r="544" spans="6:6" x14ac:dyDescent="0.15">
      <c r="F544" s="4"/>
    </row>
    <row r="545" spans="6:6" x14ac:dyDescent="0.15">
      <c r="F545" s="4"/>
    </row>
    <row r="546" spans="6:6" x14ac:dyDescent="0.15">
      <c r="F546" s="4"/>
    </row>
    <row r="547" spans="6:6" x14ac:dyDescent="0.15">
      <c r="F547" s="4"/>
    </row>
    <row r="548" spans="6:6" x14ac:dyDescent="0.15">
      <c r="F548" s="4"/>
    </row>
    <row r="549" spans="6:6" x14ac:dyDescent="0.15">
      <c r="F549" s="4"/>
    </row>
    <row r="550" spans="6:6" x14ac:dyDescent="0.15">
      <c r="F550" s="4"/>
    </row>
    <row r="551" spans="6:6" x14ac:dyDescent="0.15">
      <c r="F551" s="4"/>
    </row>
    <row r="552" spans="6:6" x14ac:dyDescent="0.15">
      <c r="F552" s="4"/>
    </row>
    <row r="553" spans="6:6" x14ac:dyDescent="0.15">
      <c r="F553" s="4"/>
    </row>
    <row r="554" spans="6:6" x14ac:dyDescent="0.15">
      <c r="F554" s="4"/>
    </row>
    <row r="555" spans="6:6" x14ac:dyDescent="0.15">
      <c r="F555" s="4"/>
    </row>
    <row r="556" spans="6:6" x14ac:dyDescent="0.15">
      <c r="F556" s="4"/>
    </row>
    <row r="557" spans="6:6" x14ac:dyDescent="0.15">
      <c r="F557" s="4"/>
    </row>
    <row r="558" spans="6:6" x14ac:dyDescent="0.15">
      <c r="F558" s="4"/>
    </row>
    <row r="559" spans="6:6" x14ac:dyDescent="0.15">
      <c r="F559" s="4"/>
    </row>
    <row r="560" spans="6:6" x14ac:dyDescent="0.15">
      <c r="F560" s="4"/>
    </row>
    <row r="561" spans="6:6" x14ac:dyDescent="0.15">
      <c r="F561" s="4"/>
    </row>
    <row r="562" spans="6:6" x14ac:dyDescent="0.15">
      <c r="F562" s="4"/>
    </row>
    <row r="563" spans="6:6" x14ac:dyDescent="0.15">
      <c r="F563" s="4"/>
    </row>
    <row r="564" spans="6:6" x14ac:dyDescent="0.15">
      <c r="F564" s="4"/>
    </row>
    <row r="565" spans="6:6" x14ac:dyDescent="0.15">
      <c r="F565" s="4"/>
    </row>
    <row r="566" spans="6:6" x14ac:dyDescent="0.15">
      <c r="F566" s="4"/>
    </row>
    <row r="567" spans="6:6" x14ac:dyDescent="0.15">
      <c r="F567" s="4"/>
    </row>
    <row r="568" spans="6:6" x14ac:dyDescent="0.15">
      <c r="F568" s="4"/>
    </row>
    <row r="569" spans="6:6" x14ac:dyDescent="0.15">
      <c r="F569" s="4"/>
    </row>
    <row r="570" spans="6:6" x14ac:dyDescent="0.15">
      <c r="F570" s="4"/>
    </row>
    <row r="571" spans="6:6" x14ac:dyDescent="0.15">
      <c r="F571" s="4"/>
    </row>
    <row r="572" spans="6:6" x14ac:dyDescent="0.15">
      <c r="F572" s="4"/>
    </row>
    <row r="573" spans="6:6" x14ac:dyDescent="0.15">
      <c r="F573" s="4"/>
    </row>
    <row r="574" spans="6:6" x14ac:dyDescent="0.15">
      <c r="F574" s="4"/>
    </row>
    <row r="575" spans="6:6" x14ac:dyDescent="0.15">
      <c r="F575" s="4"/>
    </row>
    <row r="576" spans="6:6" x14ac:dyDescent="0.15">
      <c r="F576" s="4"/>
    </row>
    <row r="577" spans="6:6" x14ac:dyDescent="0.15">
      <c r="F577" s="4"/>
    </row>
    <row r="578" spans="6:6" x14ac:dyDescent="0.15">
      <c r="F578" s="4"/>
    </row>
    <row r="579" spans="6:6" x14ac:dyDescent="0.15">
      <c r="F579" s="4"/>
    </row>
    <row r="580" spans="6:6" x14ac:dyDescent="0.15">
      <c r="F580" s="4"/>
    </row>
    <row r="581" spans="6:6" x14ac:dyDescent="0.15">
      <c r="F581" s="4"/>
    </row>
    <row r="582" spans="6:6" x14ac:dyDescent="0.15">
      <c r="F582" s="4"/>
    </row>
    <row r="583" spans="6:6" x14ac:dyDescent="0.15">
      <c r="F583" s="4"/>
    </row>
    <row r="584" spans="6:6" x14ac:dyDescent="0.15">
      <c r="F584" s="4"/>
    </row>
    <row r="585" spans="6:6" x14ac:dyDescent="0.15">
      <c r="F585" s="4"/>
    </row>
    <row r="586" spans="6:6" x14ac:dyDescent="0.15">
      <c r="F586" s="4"/>
    </row>
    <row r="587" spans="6:6" x14ac:dyDescent="0.15">
      <c r="F587" s="4"/>
    </row>
    <row r="588" spans="6:6" x14ac:dyDescent="0.15">
      <c r="F588" s="4"/>
    </row>
    <row r="589" spans="6:6" x14ac:dyDescent="0.15">
      <c r="F589" s="4"/>
    </row>
    <row r="590" spans="6:6" x14ac:dyDescent="0.15">
      <c r="F590" s="4"/>
    </row>
    <row r="591" spans="6:6" x14ac:dyDescent="0.15">
      <c r="F591" s="4"/>
    </row>
    <row r="592" spans="6:6" x14ac:dyDescent="0.15">
      <c r="F592" s="4"/>
    </row>
    <row r="593" spans="6:6" x14ac:dyDescent="0.15">
      <c r="F593" s="4"/>
    </row>
    <row r="594" spans="6:6" x14ac:dyDescent="0.15">
      <c r="F594" s="4"/>
    </row>
    <row r="595" spans="6:6" x14ac:dyDescent="0.15">
      <c r="F595" s="4"/>
    </row>
    <row r="596" spans="6:6" x14ac:dyDescent="0.15">
      <c r="F596" s="4"/>
    </row>
    <row r="597" spans="6:6" x14ac:dyDescent="0.15">
      <c r="F597" s="4"/>
    </row>
    <row r="598" spans="6:6" x14ac:dyDescent="0.15">
      <c r="F598" s="4"/>
    </row>
    <row r="599" spans="6:6" x14ac:dyDescent="0.15">
      <c r="F599" s="4"/>
    </row>
    <row r="600" spans="6:6" x14ac:dyDescent="0.15">
      <c r="F600" s="4"/>
    </row>
    <row r="601" spans="6:6" x14ac:dyDescent="0.15">
      <c r="F601" s="4"/>
    </row>
    <row r="602" spans="6:6" x14ac:dyDescent="0.15">
      <c r="F602" s="4"/>
    </row>
    <row r="603" spans="6:6" x14ac:dyDescent="0.15">
      <c r="F603" s="4"/>
    </row>
    <row r="604" spans="6:6" x14ac:dyDescent="0.15">
      <c r="F604" s="4"/>
    </row>
    <row r="605" spans="6:6" x14ac:dyDescent="0.15">
      <c r="F605" s="4"/>
    </row>
    <row r="606" spans="6:6" x14ac:dyDescent="0.15">
      <c r="F606" s="4"/>
    </row>
    <row r="607" spans="6:6" x14ac:dyDescent="0.15">
      <c r="F607" s="4"/>
    </row>
    <row r="608" spans="6:6" x14ac:dyDescent="0.15">
      <c r="F608" s="4"/>
    </row>
    <row r="609" spans="6:6" x14ac:dyDescent="0.15">
      <c r="F609" s="4"/>
    </row>
    <row r="610" spans="6:6" x14ac:dyDescent="0.15">
      <c r="F610" s="4"/>
    </row>
    <row r="611" spans="6:6" x14ac:dyDescent="0.15">
      <c r="F611" s="4"/>
    </row>
    <row r="612" spans="6:6" x14ac:dyDescent="0.15">
      <c r="F612" s="4"/>
    </row>
    <row r="613" spans="6:6" x14ac:dyDescent="0.15">
      <c r="F613" s="4"/>
    </row>
    <row r="614" spans="6:6" x14ac:dyDescent="0.15">
      <c r="F614" s="4"/>
    </row>
    <row r="615" spans="6:6" x14ac:dyDescent="0.15">
      <c r="F615" s="4"/>
    </row>
    <row r="616" spans="6:6" x14ac:dyDescent="0.15">
      <c r="F616" s="4"/>
    </row>
    <row r="617" spans="6:6" x14ac:dyDescent="0.15">
      <c r="F617" s="4"/>
    </row>
    <row r="618" spans="6:6" x14ac:dyDescent="0.15">
      <c r="F618" s="4"/>
    </row>
    <row r="619" spans="6:6" x14ac:dyDescent="0.15">
      <c r="F619" s="4"/>
    </row>
    <row r="620" spans="6:6" x14ac:dyDescent="0.15">
      <c r="F620" s="4"/>
    </row>
    <row r="621" spans="6:6" x14ac:dyDescent="0.15">
      <c r="F621" s="4"/>
    </row>
    <row r="622" spans="6:6" x14ac:dyDescent="0.15">
      <c r="F622" s="4"/>
    </row>
    <row r="623" spans="6:6" x14ac:dyDescent="0.15">
      <c r="F623" s="4"/>
    </row>
    <row r="624" spans="6:6" x14ac:dyDescent="0.15">
      <c r="F624" s="4"/>
    </row>
    <row r="625" spans="6:6" x14ac:dyDescent="0.15">
      <c r="F625" s="4"/>
    </row>
    <row r="626" spans="6:6" x14ac:dyDescent="0.15">
      <c r="F626" s="4"/>
    </row>
    <row r="627" spans="6:6" x14ac:dyDescent="0.15">
      <c r="F627" s="4"/>
    </row>
    <row r="628" spans="6:6" x14ac:dyDescent="0.15">
      <c r="F628" s="4"/>
    </row>
    <row r="629" spans="6:6" x14ac:dyDescent="0.15">
      <c r="F629" s="4"/>
    </row>
    <row r="630" spans="6:6" x14ac:dyDescent="0.15">
      <c r="F630" s="4"/>
    </row>
    <row r="631" spans="6:6" x14ac:dyDescent="0.15">
      <c r="F631" s="4"/>
    </row>
    <row r="632" spans="6:6" x14ac:dyDescent="0.15">
      <c r="F632" s="4"/>
    </row>
    <row r="633" spans="6:6" x14ac:dyDescent="0.15">
      <c r="F633" s="4"/>
    </row>
    <row r="634" spans="6:6" x14ac:dyDescent="0.15">
      <c r="F634" s="4"/>
    </row>
    <row r="635" spans="6:6" x14ac:dyDescent="0.15">
      <c r="F635" s="4"/>
    </row>
    <row r="636" spans="6:6" x14ac:dyDescent="0.15">
      <c r="F636" s="4"/>
    </row>
    <row r="637" spans="6:6" x14ac:dyDescent="0.15">
      <c r="F637" s="4"/>
    </row>
    <row r="638" spans="6:6" x14ac:dyDescent="0.15">
      <c r="F638" s="4"/>
    </row>
    <row r="639" spans="6:6" x14ac:dyDescent="0.15">
      <c r="F639" s="4"/>
    </row>
    <row r="640" spans="6:6" x14ac:dyDescent="0.15">
      <c r="F640" s="4"/>
    </row>
    <row r="641" spans="6:6" x14ac:dyDescent="0.15">
      <c r="F641" s="4"/>
    </row>
    <row r="642" spans="6:6" x14ac:dyDescent="0.15">
      <c r="F642" s="4"/>
    </row>
    <row r="643" spans="6:6" x14ac:dyDescent="0.15">
      <c r="F643" s="4"/>
    </row>
    <row r="644" spans="6:6" x14ac:dyDescent="0.15">
      <c r="F644" s="4"/>
    </row>
    <row r="645" spans="6:6" x14ac:dyDescent="0.15">
      <c r="F645" s="4"/>
    </row>
    <row r="646" spans="6:6" x14ac:dyDescent="0.15">
      <c r="F646" s="4"/>
    </row>
    <row r="647" spans="6:6" x14ac:dyDescent="0.15">
      <c r="F647" s="4"/>
    </row>
    <row r="648" spans="6:6" x14ac:dyDescent="0.15">
      <c r="F648" s="4"/>
    </row>
    <row r="649" spans="6:6" x14ac:dyDescent="0.15">
      <c r="F649" s="4"/>
    </row>
    <row r="650" spans="6:6" x14ac:dyDescent="0.15">
      <c r="F650" s="4"/>
    </row>
    <row r="651" spans="6:6" x14ac:dyDescent="0.15">
      <c r="F651" s="4"/>
    </row>
    <row r="652" spans="6:6" x14ac:dyDescent="0.15">
      <c r="F652" s="4"/>
    </row>
    <row r="653" spans="6:6" x14ac:dyDescent="0.15">
      <c r="F653" s="4"/>
    </row>
    <row r="654" spans="6:6" x14ac:dyDescent="0.15">
      <c r="F654" s="4"/>
    </row>
    <row r="655" spans="6:6" x14ac:dyDescent="0.15">
      <c r="F655" s="4"/>
    </row>
    <row r="656" spans="6:6" x14ac:dyDescent="0.15">
      <c r="F656" s="4"/>
    </row>
    <row r="657" spans="6:6" x14ac:dyDescent="0.15">
      <c r="F657" s="4"/>
    </row>
    <row r="658" spans="6:6" x14ac:dyDescent="0.15">
      <c r="F658" s="4"/>
    </row>
    <row r="659" spans="6:6" x14ac:dyDescent="0.15">
      <c r="F659" s="4"/>
    </row>
    <row r="660" spans="6:6" x14ac:dyDescent="0.15">
      <c r="F660" s="4"/>
    </row>
    <row r="661" spans="6:6" x14ac:dyDescent="0.15">
      <c r="F661" s="4"/>
    </row>
    <row r="662" spans="6:6" x14ac:dyDescent="0.15">
      <c r="F662" s="4"/>
    </row>
    <row r="663" spans="6:6" x14ac:dyDescent="0.15">
      <c r="F663" s="4"/>
    </row>
    <row r="664" spans="6:6" x14ac:dyDescent="0.15">
      <c r="F664" s="4"/>
    </row>
    <row r="665" spans="6:6" x14ac:dyDescent="0.15">
      <c r="F665" s="4"/>
    </row>
    <row r="666" spans="6:6" x14ac:dyDescent="0.15">
      <c r="F666" s="4"/>
    </row>
    <row r="667" spans="6:6" x14ac:dyDescent="0.15">
      <c r="F667" s="4"/>
    </row>
    <row r="668" spans="6:6" x14ac:dyDescent="0.15">
      <c r="F668" s="4"/>
    </row>
    <row r="669" spans="6:6" x14ac:dyDescent="0.15">
      <c r="F669" s="4"/>
    </row>
    <row r="670" spans="6:6" x14ac:dyDescent="0.15">
      <c r="F670" s="4"/>
    </row>
    <row r="671" spans="6:6" x14ac:dyDescent="0.15">
      <c r="F671" s="4"/>
    </row>
    <row r="672" spans="6:6" x14ac:dyDescent="0.15">
      <c r="F672" s="4"/>
    </row>
    <row r="673" spans="6:6" x14ac:dyDescent="0.15">
      <c r="F673" s="4"/>
    </row>
    <row r="674" spans="6:6" x14ac:dyDescent="0.15">
      <c r="F674" s="4"/>
    </row>
    <row r="675" spans="6:6" x14ac:dyDescent="0.15">
      <c r="F675" s="4"/>
    </row>
    <row r="676" spans="6:6" x14ac:dyDescent="0.15">
      <c r="F676" s="4"/>
    </row>
    <row r="677" spans="6:6" x14ac:dyDescent="0.15">
      <c r="F677" s="4"/>
    </row>
    <row r="678" spans="6:6" x14ac:dyDescent="0.15">
      <c r="F678" s="4"/>
    </row>
    <row r="679" spans="6:6" x14ac:dyDescent="0.15">
      <c r="F679" s="4"/>
    </row>
    <row r="680" spans="6:6" x14ac:dyDescent="0.15">
      <c r="F680" s="4"/>
    </row>
    <row r="681" spans="6:6" x14ac:dyDescent="0.15">
      <c r="F681" s="4"/>
    </row>
    <row r="682" spans="6:6" x14ac:dyDescent="0.15">
      <c r="F682" s="4"/>
    </row>
    <row r="683" spans="6:6" x14ac:dyDescent="0.15">
      <c r="F683" s="4"/>
    </row>
    <row r="684" spans="6:6" x14ac:dyDescent="0.15">
      <c r="F684" s="4"/>
    </row>
    <row r="685" spans="6:6" x14ac:dyDescent="0.15">
      <c r="F685" s="4"/>
    </row>
    <row r="686" spans="6:6" x14ac:dyDescent="0.15">
      <c r="F686" s="4"/>
    </row>
    <row r="687" spans="6:6" x14ac:dyDescent="0.15">
      <c r="F687" s="4"/>
    </row>
    <row r="688" spans="6:6" x14ac:dyDescent="0.15">
      <c r="F688" s="4"/>
    </row>
    <row r="689" spans="6:6" x14ac:dyDescent="0.15">
      <c r="F689" s="4"/>
    </row>
    <row r="690" spans="6:6" x14ac:dyDescent="0.15">
      <c r="F690" s="4"/>
    </row>
    <row r="691" spans="6:6" x14ac:dyDescent="0.15">
      <c r="F691" s="4"/>
    </row>
    <row r="692" spans="6:6" x14ac:dyDescent="0.15">
      <c r="F692" s="4"/>
    </row>
    <row r="693" spans="6:6" x14ac:dyDescent="0.15">
      <c r="F693" s="4"/>
    </row>
    <row r="694" spans="6:6" x14ac:dyDescent="0.15">
      <c r="F694" s="4"/>
    </row>
    <row r="695" spans="6:6" x14ac:dyDescent="0.15">
      <c r="F695" s="4"/>
    </row>
    <row r="696" spans="6:6" x14ac:dyDescent="0.15">
      <c r="F696" s="4"/>
    </row>
    <row r="697" spans="6:6" x14ac:dyDescent="0.15">
      <c r="F697" s="4"/>
    </row>
    <row r="698" spans="6:6" x14ac:dyDescent="0.15">
      <c r="F698" s="4"/>
    </row>
    <row r="699" spans="6:6" x14ac:dyDescent="0.15">
      <c r="F699" s="4"/>
    </row>
    <row r="700" spans="6:6" x14ac:dyDescent="0.15">
      <c r="F700" s="4"/>
    </row>
    <row r="701" spans="6:6" x14ac:dyDescent="0.15">
      <c r="F701" s="4"/>
    </row>
    <row r="702" spans="6:6" x14ac:dyDescent="0.15">
      <c r="F702" s="4"/>
    </row>
    <row r="703" spans="6:6" x14ac:dyDescent="0.15">
      <c r="F703" s="4"/>
    </row>
    <row r="704" spans="6:6" x14ac:dyDescent="0.15">
      <c r="F704" s="4"/>
    </row>
    <row r="705" spans="6:6" x14ac:dyDescent="0.15">
      <c r="F705" s="4"/>
    </row>
    <row r="706" spans="6:6" x14ac:dyDescent="0.15">
      <c r="F706" s="4"/>
    </row>
    <row r="707" spans="6:6" x14ac:dyDescent="0.15">
      <c r="F707" s="4"/>
    </row>
    <row r="708" spans="6:6" x14ac:dyDescent="0.15">
      <c r="F708" s="4"/>
    </row>
    <row r="709" spans="6:6" x14ac:dyDescent="0.15">
      <c r="F709" s="4"/>
    </row>
    <row r="710" spans="6:6" x14ac:dyDescent="0.15">
      <c r="F710" s="4"/>
    </row>
    <row r="711" spans="6:6" x14ac:dyDescent="0.15">
      <c r="F711" s="4"/>
    </row>
    <row r="712" spans="6:6" x14ac:dyDescent="0.15">
      <c r="F712" s="4"/>
    </row>
    <row r="713" spans="6:6" x14ac:dyDescent="0.15">
      <c r="F713" s="4"/>
    </row>
    <row r="714" spans="6:6" x14ac:dyDescent="0.15">
      <c r="F714" s="4"/>
    </row>
    <row r="715" spans="6:6" x14ac:dyDescent="0.15">
      <c r="F715" s="4"/>
    </row>
    <row r="716" spans="6:6" x14ac:dyDescent="0.15">
      <c r="F716" s="4"/>
    </row>
    <row r="717" spans="6:6" x14ac:dyDescent="0.15">
      <c r="F717" s="4"/>
    </row>
    <row r="718" spans="6:6" x14ac:dyDescent="0.15">
      <c r="F718" s="4"/>
    </row>
    <row r="719" spans="6:6" x14ac:dyDescent="0.15">
      <c r="F719" s="4"/>
    </row>
    <row r="720" spans="6:6" x14ac:dyDescent="0.15">
      <c r="F720" s="4"/>
    </row>
    <row r="721" spans="6:6" x14ac:dyDescent="0.15">
      <c r="F721" s="4"/>
    </row>
    <row r="722" spans="6:6" x14ac:dyDescent="0.15">
      <c r="F722" s="4"/>
    </row>
    <row r="723" spans="6:6" x14ac:dyDescent="0.15">
      <c r="F723" s="4"/>
    </row>
    <row r="724" spans="6:6" x14ac:dyDescent="0.15">
      <c r="F724" s="4"/>
    </row>
    <row r="725" spans="6:6" x14ac:dyDescent="0.15">
      <c r="F725" s="4"/>
    </row>
    <row r="726" spans="6:6" x14ac:dyDescent="0.15">
      <c r="F726" s="4"/>
    </row>
    <row r="727" spans="6:6" x14ac:dyDescent="0.15">
      <c r="F727" s="4"/>
    </row>
    <row r="728" spans="6:6" x14ac:dyDescent="0.15">
      <c r="F728" s="4"/>
    </row>
    <row r="729" spans="6:6" x14ac:dyDescent="0.15">
      <c r="F729" s="4"/>
    </row>
    <row r="730" spans="6:6" x14ac:dyDescent="0.15">
      <c r="F730" s="4"/>
    </row>
    <row r="731" spans="6:6" x14ac:dyDescent="0.15">
      <c r="F731" s="4"/>
    </row>
    <row r="732" spans="6:6" x14ac:dyDescent="0.15">
      <c r="F732" s="4"/>
    </row>
    <row r="733" spans="6:6" x14ac:dyDescent="0.15">
      <c r="F733" s="4"/>
    </row>
    <row r="734" spans="6:6" x14ac:dyDescent="0.15">
      <c r="F734" s="4"/>
    </row>
    <row r="735" spans="6:6" x14ac:dyDescent="0.15">
      <c r="F735" s="4"/>
    </row>
    <row r="736" spans="6:6" x14ac:dyDescent="0.15">
      <c r="F736" s="4"/>
    </row>
    <row r="737" spans="6:6" x14ac:dyDescent="0.15">
      <c r="F737" s="4"/>
    </row>
    <row r="738" spans="6:6" x14ac:dyDescent="0.15">
      <c r="F738" s="4"/>
    </row>
    <row r="739" spans="6:6" x14ac:dyDescent="0.15">
      <c r="F739" s="4"/>
    </row>
    <row r="740" spans="6:6" x14ac:dyDescent="0.15">
      <c r="F740" s="4"/>
    </row>
    <row r="741" spans="6:6" x14ac:dyDescent="0.15">
      <c r="F741" s="4"/>
    </row>
    <row r="742" spans="6:6" x14ac:dyDescent="0.15">
      <c r="F742" s="4"/>
    </row>
    <row r="743" spans="6:6" x14ac:dyDescent="0.15">
      <c r="F743" s="4"/>
    </row>
    <row r="744" spans="6:6" x14ac:dyDescent="0.15">
      <c r="F744" s="4"/>
    </row>
    <row r="745" spans="6:6" x14ac:dyDescent="0.15">
      <c r="F745" s="4"/>
    </row>
    <row r="746" spans="6:6" x14ac:dyDescent="0.15">
      <c r="F746" s="4"/>
    </row>
    <row r="747" spans="6:6" x14ac:dyDescent="0.15">
      <c r="F747" s="4"/>
    </row>
    <row r="748" spans="6:6" x14ac:dyDescent="0.15">
      <c r="F748" s="4"/>
    </row>
    <row r="749" spans="6:6" x14ac:dyDescent="0.15">
      <c r="F749" s="4"/>
    </row>
    <row r="750" spans="6:6" x14ac:dyDescent="0.15">
      <c r="F750" s="4"/>
    </row>
    <row r="751" spans="6:6" x14ac:dyDescent="0.15">
      <c r="F751" s="4"/>
    </row>
    <row r="752" spans="6:6" x14ac:dyDescent="0.15">
      <c r="F752" s="4"/>
    </row>
    <row r="753" spans="6:6" x14ac:dyDescent="0.15">
      <c r="F753" s="4"/>
    </row>
    <row r="754" spans="6:6" x14ac:dyDescent="0.15">
      <c r="F754" s="4"/>
    </row>
    <row r="755" spans="6:6" x14ac:dyDescent="0.15">
      <c r="F755" s="4"/>
    </row>
    <row r="756" spans="6:6" x14ac:dyDescent="0.15">
      <c r="F756" s="4"/>
    </row>
    <row r="757" spans="6:6" x14ac:dyDescent="0.15">
      <c r="F757" s="4"/>
    </row>
    <row r="758" spans="6:6" x14ac:dyDescent="0.15">
      <c r="F758" s="4"/>
    </row>
    <row r="759" spans="6:6" x14ac:dyDescent="0.15">
      <c r="F759" s="4"/>
    </row>
    <row r="760" spans="6:6" x14ac:dyDescent="0.15">
      <c r="F760" s="4"/>
    </row>
    <row r="761" spans="6:6" x14ac:dyDescent="0.15">
      <c r="F761" s="4"/>
    </row>
    <row r="762" spans="6:6" x14ac:dyDescent="0.15">
      <c r="F762" s="4"/>
    </row>
    <row r="763" spans="6:6" x14ac:dyDescent="0.15">
      <c r="F763" s="4"/>
    </row>
    <row r="764" spans="6:6" x14ac:dyDescent="0.15">
      <c r="F764" s="4"/>
    </row>
    <row r="765" spans="6:6" x14ac:dyDescent="0.15">
      <c r="F765" s="4"/>
    </row>
    <row r="766" spans="6:6" x14ac:dyDescent="0.15">
      <c r="F766" s="4"/>
    </row>
    <row r="767" spans="6:6" x14ac:dyDescent="0.15">
      <c r="F767" s="4"/>
    </row>
    <row r="768" spans="6:6" x14ac:dyDescent="0.15">
      <c r="F768" s="4"/>
    </row>
    <row r="769" spans="6:6" x14ac:dyDescent="0.15">
      <c r="F769" s="4"/>
    </row>
    <row r="770" spans="6:6" x14ac:dyDescent="0.15">
      <c r="F770" s="4"/>
    </row>
    <row r="771" spans="6:6" x14ac:dyDescent="0.15">
      <c r="F771" s="4"/>
    </row>
    <row r="772" spans="6:6" x14ac:dyDescent="0.15">
      <c r="F772" s="4"/>
    </row>
    <row r="773" spans="6:6" x14ac:dyDescent="0.15">
      <c r="F773" s="4"/>
    </row>
    <row r="774" spans="6:6" x14ac:dyDescent="0.15">
      <c r="F774" s="4"/>
    </row>
    <row r="775" spans="6:6" x14ac:dyDescent="0.15">
      <c r="F775" s="4"/>
    </row>
    <row r="776" spans="6:6" x14ac:dyDescent="0.15">
      <c r="F776" s="4"/>
    </row>
    <row r="777" spans="6:6" x14ac:dyDescent="0.15">
      <c r="F777" s="4"/>
    </row>
    <row r="778" spans="6:6" x14ac:dyDescent="0.15">
      <c r="F778" s="4"/>
    </row>
    <row r="779" spans="6:6" x14ac:dyDescent="0.15">
      <c r="F779" s="4"/>
    </row>
    <row r="780" spans="6:6" x14ac:dyDescent="0.15">
      <c r="F780" s="4"/>
    </row>
    <row r="781" spans="6:6" x14ac:dyDescent="0.15">
      <c r="F781" s="4"/>
    </row>
    <row r="782" spans="6:6" x14ac:dyDescent="0.15">
      <c r="F782" s="4"/>
    </row>
    <row r="783" spans="6:6" x14ac:dyDescent="0.15">
      <c r="F783" s="4"/>
    </row>
    <row r="784" spans="6:6" x14ac:dyDescent="0.15">
      <c r="F784" s="4"/>
    </row>
    <row r="785" spans="6:6" x14ac:dyDescent="0.15">
      <c r="F785" s="4"/>
    </row>
    <row r="786" spans="6:6" x14ac:dyDescent="0.15">
      <c r="F786" s="4"/>
    </row>
    <row r="787" spans="6:6" x14ac:dyDescent="0.15">
      <c r="F787" s="4"/>
    </row>
    <row r="788" spans="6:6" x14ac:dyDescent="0.15">
      <c r="F788" s="4"/>
    </row>
    <row r="789" spans="6:6" x14ac:dyDescent="0.15">
      <c r="F789" s="4"/>
    </row>
    <row r="790" spans="6:6" x14ac:dyDescent="0.15">
      <c r="F790" s="4"/>
    </row>
    <row r="791" spans="6:6" x14ac:dyDescent="0.15">
      <c r="F791" s="4"/>
    </row>
    <row r="792" spans="6:6" x14ac:dyDescent="0.15">
      <c r="F792" s="4"/>
    </row>
    <row r="793" spans="6:6" x14ac:dyDescent="0.15">
      <c r="F793" s="4"/>
    </row>
    <row r="794" spans="6:6" x14ac:dyDescent="0.15">
      <c r="F794" s="4"/>
    </row>
    <row r="795" spans="6:6" x14ac:dyDescent="0.15">
      <c r="F795" s="4"/>
    </row>
    <row r="796" spans="6:6" x14ac:dyDescent="0.15">
      <c r="F796" s="4"/>
    </row>
    <row r="797" spans="6:6" x14ac:dyDescent="0.15">
      <c r="F797" s="4"/>
    </row>
    <row r="798" spans="6:6" x14ac:dyDescent="0.15">
      <c r="F798" s="4"/>
    </row>
    <row r="799" spans="6:6" x14ac:dyDescent="0.15">
      <c r="F799" s="4"/>
    </row>
    <row r="800" spans="6:6" x14ac:dyDescent="0.15">
      <c r="F800" s="4"/>
    </row>
    <row r="801" spans="6:6" x14ac:dyDescent="0.15">
      <c r="F801" s="4"/>
    </row>
    <row r="802" spans="6:6" x14ac:dyDescent="0.15">
      <c r="F802" s="4"/>
    </row>
    <row r="803" spans="6:6" x14ac:dyDescent="0.15">
      <c r="F803" s="4"/>
    </row>
    <row r="804" spans="6:6" x14ac:dyDescent="0.15">
      <c r="F804" s="4"/>
    </row>
    <row r="805" spans="6:6" x14ac:dyDescent="0.15">
      <c r="F805" s="4"/>
    </row>
    <row r="806" spans="6:6" x14ac:dyDescent="0.15">
      <c r="F806" s="4"/>
    </row>
    <row r="807" spans="6:6" x14ac:dyDescent="0.15">
      <c r="F807" s="4"/>
    </row>
    <row r="808" spans="6:6" x14ac:dyDescent="0.15">
      <c r="F808" s="4"/>
    </row>
    <row r="809" spans="6:6" x14ac:dyDescent="0.15">
      <c r="F809" s="4"/>
    </row>
    <row r="810" spans="6:6" x14ac:dyDescent="0.15">
      <c r="F810" s="4"/>
    </row>
    <row r="811" spans="6:6" x14ac:dyDescent="0.15">
      <c r="F811" s="4"/>
    </row>
    <row r="812" spans="6:6" x14ac:dyDescent="0.15">
      <c r="F812" s="4"/>
    </row>
    <row r="813" spans="6:6" x14ac:dyDescent="0.15">
      <c r="F813" s="4"/>
    </row>
    <row r="814" spans="6:6" x14ac:dyDescent="0.15">
      <c r="F814" s="4"/>
    </row>
    <row r="815" spans="6:6" x14ac:dyDescent="0.15">
      <c r="F815" s="4"/>
    </row>
    <row r="816" spans="6:6" x14ac:dyDescent="0.15">
      <c r="F816" s="4"/>
    </row>
    <row r="817" spans="6:6" x14ac:dyDescent="0.15">
      <c r="F817" s="4"/>
    </row>
    <row r="818" spans="6:6" x14ac:dyDescent="0.15">
      <c r="F818" s="4"/>
    </row>
    <row r="819" spans="6:6" x14ac:dyDescent="0.15">
      <c r="F819" s="4"/>
    </row>
    <row r="820" spans="6:6" x14ac:dyDescent="0.15">
      <c r="F820" s="4"/>
    </row>
    <row r="821" spans="6:6" x14ac:dyDescent="0.15">
      <c r="F821" s="4"/>
    </row>
    <row r="822" spans="6:6" x14ac:dyDescent="0.15">
      <c r="F822" s="4"/>
    </row>
    <row r="823" spans="6:6" x14ac:dyDescent="0.15">
      <c r="F823" s="4"/>
    </row>
    <row r="824" spans="6:6" x14ac:dyDescent="0.15">
      <c r="F824" s="4"/>
    </row>
    <row r="825" spans="6:6" x14ac:dyDescent="0.15">
      <c r="F825" s="4"/>
    </row>
    <row r="826" spans="6:6" x14ac:dyDescent="0.15">
      <c r="F826" s="4"/>
    </row>
    <row r="827" spans="6:6" x14ac:dyDescent="0.15">
      <c r="F827" s="4"/>
    </row>
    <row r="828" spans="6:6" x14ac:dyDescent="0.15">
      <c r="F828" s="4"/>
    </row>
    <row r="829" spans="6:6" x14ac:dyDescent="0.15">
      <c r="F829" s="4"/>
    </row>
  </sheetData>
  <mergeCells count="4">
    <mergeCell ref="M11:O11"/>
    <mergeCell ref="M12:O12"/>
    <mergeCell ref="M13:O13"/>
    <mergeCell ref="L10:O10"/>
  </mergeCells>
  <conditionalFormatting sqref="C253:C295">
    <cfRule type="containsText" dxfId="18" priority="11" operator="containsText" text="90909090909">
      <formula>NOT(ISERROR(SEARCH("90909090909",C253)))</formula>
    </cfRule>
  </conditionalFormatting>
  <conditionalFormatting sqref="D6:E371">
    <cfRule type="duplicateValues" dxfId="17" priority="1" stopIfTrue="1"/>
  </conditionalFormatting>
  <conditionalFormatting sqref="D6:E445">
    <cfRule type="duplicateValues" dxfId="16" priority="3"/>
  </conditionalFormatting>
  <conditionalFormatting sqref="E1:E4">
    <cfRule type="duplicateValues" dxfId="15" priority="8"/>
  </conditionalFormatting>
  <conditionalFormatting sqref="E6:E27">
    <cfRule type="duplicateValues" dxfId="14" priority="7"/>
  </conditionalFormatting>
  <conditionalFormatting sqref="E6:E174 E176:E183 E185:E219">
    <cfRule type="duplicateValues" dxfId="13" priority="13"/>
  </conditionalFormatting>
  <conditionalFormatting sqref="F2">
    <cfRule type="duplicateValues" dxfId="12" priority="4"/>
  </conditionalFormatting>
  <dataValidations count="2">
    <dataValidation type="list" allowBlank="1" showInputMessage="1" showErrorMessage="1" sqref="C173:C174 C179:C1199" xr:uid="{843230B6-3996-964A-AC21-ADC5909516A1}">
      <formula1>"LVPL,LNDN,SEWL,FRTH,BFST,PLYM,TEGN,FWEY,MHVN,TYNE,TEES,FALM,MDWY,SOTN,JRSY,SVOE,HARC,HUMB,LWCK,SHRM,ABDN,UNKNOWN,PSTH,DOVR,GUER,CLYD,GYAR,BSTL,INVN"</formula1>
    </dataValidation>
    <dataValidation type="list" allowBlank="1" showInputMessage="1" showErrorMessage="1" sqref="F164:F1289" xr:uid="{8C42A474-FA1D-884D-8C83-EB6EFC122037}">
      <formula1>"1,2,3"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71D6-7A1D-7F4F-BB7E-953924AFB6B6}">
  <dimension ref="A1:O827"/>
  <sheetViews>
    <sheetView tabSelected="1" topLeftCell="A75" zoomScale="75" workbookViewId="0">
      <selection activeCell="K99" sqref="K99"/>
    </sheetView>
  </sheetViews>
  <sheetFormatPr baseColWidth="10" defaultColWidth="8.83203125" defaultRowHeight="14" x14ac:dyDescent="0.15"/>
  <cols>
    <col min="2" max="2" width="19.33203125" customWidth="1"/>
    <col min="3" max="3" width="14.33203125" customWidth="1"/>
    <col min="4" max="4" width="10.83203125" bestFit="1" customWidth="1"/>
    <col min="5" max="5" width="32" bestFit="1" customWidth="1"/>
    <col min="6" max="6" width="10.6640625" customWidth="1"/>
    <col min="9" max="9" width="11.33203125" customWidth="1"/>
    <col min="10" max="10" width="13" customWidth="1"/>
    <col min="12" max="12" width="7.83203125" customWidth="1"/>
    <col min="17" max="17" width="7.5" customWidth="1"/>
  </cols>
  <sheetData>
    <row r="1" spans="1:15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  <c r="F1" s="41"/>
    </row>
    <row r="2" spans="1:15" ht="30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47" t="s">
        <v>1052</v>
      </c>
      <c r="I2" t="s">
        <v>925</v>
      </c>
    </row>
    <row r="3" spans="1:15" ht="18" x14ac:dyDescent="0.15">
      <c r="A3" s="10"/>
      <c r="B3" s="48"/>
      <c r="C3" s="34"/>
      <c r="D3" s="49"/>
      <c r="E3" s="50"/>
      <c r="F3" s="30"/>
    </row>
    <row r="4" spans="1:15" ht="18" x14ac:dyDescent="0.15">
      <c r="A4" s="10"/>
      <c r="B4" s="51" t="s">
        <v>101</v>
      </c>
      <c r="C4" s="34"/>
      <c r="D4" s="49"/>
      <c r="E4" s="50"/>
      <c r="F4" s="30"/>
    </row>
    <row r="5" spans="1:15" x14ac:dyDescent="0.15">
      <c r="D5" s="11"/>
    </row>
    <row r="6" spans="1:15" ht="16" x14ac:dyDescent="0.15">
      <c r="B6" s="38">
        <v>45296</v>
      </c>
      <c r="C6" t="s">
        <v>35</v>
      </c>
      <c r="D6" s="11">
        <v>9681170</v>
      </c>
      <c r="E6" s="11" t="s">
        <v>1215</v>
      </c>
      <c r="F6" s="4">
        <v>3</v>
      </c>
    </row>
    <row r="7" spans="1:15" ht="17" x14ac:dyDescent="0.15">
      <c r="B7" s="38">
        <v>45297</v>
      </c>
      <c r="C7" t="s">
        <v>36</v>
      </c>
      <c r="D7" s="11">
        <v>9589085</v>
      </c>
      <c r="E7" s="37" t="s">
        <v>1216</v>
      </c>
      <c r="F7" s="4">
        <v>3</v>
      </c>
    </row>
    <row r="8" spans="1:15" ht="17" x14ac:dyDescent="0.15">
      <c r="B8" s="38">
        <v>45300</v>
      </c>
      <c r="C8" t="s">
        <v>7</v>
      </c>
      <c r="D8" s="11">
        <v>8719085</v>
      </c>
      <c r="E8" s="37" t="s">
        <v>1217</v>
      </c>
      <c r="F8" s="4">
        <v>2</v>
      </c>
    </row>
    <row r="9" spans="1:15" ht="16" x14ac:dyDescent="0.15">
      <c r="B9" s="38">
        <v>45300</v>
      </c>
      <c r="C9" t="s">
        <v>109</v>
      </c>
      <c r="D9" s="11">
        <v>9141297</v>
      </c>
      <c r="E9" t="s">
        <v>1214</v>
      </c>
      <c r="F9" s="4">
        <v>2</v>
      </c>
    </row>
    <row r="10" spans="1:15" ht="17" customHeight="1" x14ac:dyDescent="0.15">
      <c r="B10" s="38">
        <v>45299</v>
      </c>
      <c r="C10" t="s">
        <v>3</v>
      </c>
      <c r="D10" s="11">
        <v>94554199</v>
      </c>
      <c r="E10" s="37" t="s">
        <v>1218</v>
      </c>
      <c r="F10" s="4">
        <v>2</v>
      </c>
      <c r="I10" s="12" t="s">
        <v>2</v>
      </c>
      <c r="J10" s="13" t="s">
        <v>38</v>
      </c>
      <c r="L10" s="64" t="s">
        <v>1067</v>
      </c>
      <c r="M10" s="64"/>
      <c r="N10" s="64"/>
      <c r="O10" s="64"/>
    </row>
    <row r="11" spans="1:15" ht="17" customHeight="1" x14ac:dyDescent="0.15">
      <c r="B11" s="38">
        <v>45299</v>
      </c>
      <c r="C11" t="s">
        <v>3</v>
      </c>
      <c r="D11" s="11">
        <v>9297864</v>
      </c>
      <c r="E11" s="37" t="s">
        <v>582</v>
      </c>
      <c r="F11" s="4">
        <v>2</v>
      </c>
      <c r="I11" s="12"/>
      <c r="J11" s="13"/>
      <c r="L11" s="60">
        <v>1</v>
      </c>
      <c r="M11" s="63" t="s">
        <v>1069</v>
      </c>
      <c r="N11" s="63"/>
      <c r="O11" s="63"/>
    </row>
    <row r="12" spans="1:15" ht="17" customHeight="1" x14ac:dyDescent="0.15">
      <c r="B12" s="38">
        <v>45300</v>
      </c>
      <c r="C12" t="s">
        <v>3</v>
      </c>
      <c r="D12" s="11">
        <v>9767041</v>
      </c>
      <c r="E12" s="37" t="s">
        <v>1219</v>
      </c>
      <c r="F12" s="4">
        <v>3</v>
      </c>
      <c r="I12" t="s">
        <v>3</v>
      </c>
      <c r="J12" s="4">
        <f>COUNTIF(C6:C1063,"LVPL")</f>
        <v>19</v>
      </c>
      <c r="L12" s="60">
        <v>2</v>
      </c>
      <c r="M12" s="63" t="s">
        <v>1068</v>
      </c>
      <c r="N12" s="63"/>
      <c r="O12" s="63"/>
    </row>
    <row r="13" spans="1:15" ht="17" customHeight="1" x14ac:dyDescent="0.15">
      <c r="B13" s="38">
        <v>45300</v>
      </c>
      <c r="C13" t="s">
        <v>57</v>
      </c>
      <c r="D13" s="11">
        <v>9264386</v>
      </c>
      <c r="E13" s="37" t="s">
        <v>1220</v>
      </c>
      <c r="F13" s="4">
        <v>3</v>
      </c>
      <c r="I13" t="s">
        <v>4</v>
      </c>
      <c r="J13" s="4">
        <f>COUNTIF(C6:C1063,"LNDN")</f>
        <v>35</v>
      </c>
      <c r="L13" s="60">
        <v>3</v>
      </c>
      <c r="M13" s="63" t="s">
        <v>1070</v>
      </c>
      <c r="N13" s="63"/>
      <c r="O13" s="63"/>
    </row>
    <row r="14" spans="1:15" ht="17" x14ac:dyDescent="0.15">
      <c r="B14" s="38">
        <v>45301</v>
      </c>
      <c r="C14" t="s">
        <v>40</v>
      </c>
      <c r="D14" s="11">
        <v>9373280</v>
      </c>
      <c r="E14" s="37" t="s">
        <v>1221</v>
      </c>
      <c r="F14" s="62">
        <v>1</v>
      </c>
      <c r="I14" s="11" t="s">
        <v>8</v>
      </c>
      <c r="J14" s="4">
        <f>COUNTIF(C6:C1063,"SEWL")</f>
        <v>0</v>
      </c>
    </row>
    <row r="15" spans="1:15" ht="17" x14ac:dyDescent="0.15">
      <c r="B15" s="38">
        <v>45303</v>
      </c>
      <c r="C15" t="s">
        <v>4</v>
      </c>
      <c r="D15" s="11">
        <v>9384370</v>
      </c>
      <c r="E15" s="37" t="s">
        <v>1025</v>
      </c>
      <c r="F15" s="4">
        <v>2</v>
      </c>
      <c r="I15" t="s">
        <v>7</v>
      </c>
      <c r="J15" s="4">
        <f>COUNTIF(C6:C1063,"FRTH")</f>
        <v>2</v>
      </c>
    </row>
    <row r="16" spans="1:15" ht="17" x14ac:dyDescent="0.15">
      <c r="B16" s="38">
        <v>45304</v>
      </c>
      <c r="C16" t="s">
        <v>4</v>
      </c>
      <c r="D16" s="11">
        <v>9450387</v>
      </c>
      <c r="E16" s="37" t="s">
        <v>1222</v>
      </c>
      <c r="F16" s="4">
        <v>2</v>
      </c>
      <c r="I16" t="s">
        <v>23</v>
      </c>
      <c r="J16" s="4">
        <f>COUNTIF(C6:C1063,"BFST")</f>
        <v>1</v>
      </c>
    </row>
    <row r="17" spans="2:10" ht="17" x14ac:dyDescent="0.15">
      <c r="B17" s="38">
        <v>45309</v>
      </c>
      <c r="C17" t="s">
        <v>4</v>
      </c>
      <c r="D17" s="11">
        <v>9347073</v>
      </c>
      <c r="E17" s="37" t="s">
        <v>1223</v>
      </c>
      <c r="F17" s="4">
        <v>2</v>
      </c>
      <c r="I17" t="s">
        <v>32</v>
      </c>
      <c r="J17" s="4">
        <f>COUNTIF(C6:C1063,"PLYM")</f>
        <v>0</v>
      </c>
    </row>
    <row r="18" spans="2:10" ht="17" x14ac:dyDescent="0.15">
      <c r="B18" s="38">
        <v>45315</v>
      </c>
      <c r="C18" t="s">
        <v>57</v>
      </c>
      <c r="D18" s="11">
        <v>9307839</v>
      </c>
      <c r="E18" s="37" t="s">
        <v>1224</v>
      </c>
      <c r="F18" s="4">
        <v>3</v>
      </c>
      <c r="I18" t="s">
        <v>33</v>
      </c>
      <c r="J18" s="4">
        <f>COUNTIF(C6:C1063,"TEGN")</f>
        <v>0</v>
      </c>
    </row>
    <row r="19" spans="2:10" ht="17" x14ac:dyDescent="0.15">
      <c r="B19" s="38">
        <v>45317</v>
      </c>
      <c r="C19" t="s">
        <v>4</v>
      </c>
      <c r="D19" s="11">
        <v>9349538</v>
      </c>
      <c r="E19" s="37" t="s">
        <v>441</v>
      </c>
      <c r="F19" s="4">
        <v>3</v>
      </c>
      <c r="I19" t="s">
        <v>34</v>
      </c>
      <c r="J19" s="4">
        <f>COUNTIF(C6:C1063,"FWEY")</f>
        <v>1</v>
      </c>
    </row>
    <row r="20" spans="2:10" ht="17" x14ac:dyDescent="0.15">
      <c r="B20" s="38">
        <v>45319</v>
      </c>
      <c r="C20" t="s">
        <v>36</v>
      </c>
      <c r="D20" s="11">
        <v>9619892</v>
      </c>
      <c r="E20" s="37" t="s">
        <v>1225</v>
      </c>
      <c r="F20" s="4">
        <v>3</v>
      </c>
      <c r="I20" t="s">
        <v>35</v>
      </c>
      <c r="J20" s="4">
        <f>COUNTIF(C6:C1063,"MHVN")</f>
        <v>6</v>
      </c>
    </row>
    <row r="21" spans="2:10" ht="17" x14ac:dyDescent="0.15">
      <c r="B21" s="38">
        <v>45320</v>
      </c>
      <c r="C21" t="s">
        <v>3</v>
      </c>
      <c r="D21" s="11">
        <v>9183984</v>
      </c>
      <c r="E21" s="37" t="s">
        <v>1226</v>
      </c>
      <c r="F21" s="4">
        <v>2</v>
      </c>
      <c r="I21" t="s">
        <v>36</v>
      </c>
      <c r="J21" s="4">
        <f>COUNTIF(C6:C1063,"TYNE")</f>
        <v>9</v>
      </c>
    </row>
    <row r="22" spans="2:10" ht="17" x14ac:dyDescent="0.15">
      <c r="B22" s="38">
        <v>45321</v>
      </c>
      <c r="C22" t="s">
        <v>4</v>
      </c>
      <c r="D22" s="11">
        <v>9419357</v>
      </c>
      <c r="E22" s="37" t="s">
        <v>1252</v>
      </c>
      <c r="F22" s="4">
        <v>2</v>
      </c>
      <c r="I22" t="s">
        <v>37</v>
      </c>
      <c r="J22" s="4">
        <f>COUNTIF(C6:C1063,"TEES")</f>
        <v>0</v>
      </c>
    </row>
    <row r="23" spans="2:10" ht="17" x14ac:dyDescent="0.15">
      <c r="B23" s="38">
        <v>45322</v>
      </c>
      <c r="C23" t="s">
        <v>4</v>
      </c>
      <c r="D23" s="11">
        <v>9618264</v>
      </c>
      <c r="E23" s="37" t="s">
        <v>1227</v>
      </c>
      <c r="F23" s="4">
        <v>3</v>
      </c>
      <c r="I23" t="s">
        <v>39</v>
      </c>
      <c r="J23" s="4">
        <f>COUNTIF(C6:C1063,"FALM")</f>
        <v>0</v>
      </c>
    </row>
    <row r="24" spans="2:10" ht="17" x14ac:dyDescent="0.15">
      <c r="B24" s="38">
        <v>45322</v>
      </c>
      <c r="C24" t="s">
        <v>4</v>
      </c>
      <c r="D24" s="11">
        <v>9429209</v>
      </c>
      <c r="E24" s="37" t="s">
        <v>1228</v>
      </c>
      <c r="F24" s="4">
        <v>2</v>
      </c>
      <c r="I24" t="s">
        <v>40</v>
      </c>
      <c r="J24" s="4">
        <f>COUNTIF(C6:C1063,"MDWY")</f>
        <v>6</v>
      </c>
    </row>
    <row r="25" spans="2:10" ht="17" x14ac:dyDescent="0.15">
      <c r="B25" s="38">
        <v>45322</v>
      </c>
      <c r="C25" t="s">
        <v>34</v>
      </c>
      <c r="D25" s="11">
        <v>9138733</v>
      </c>
      <c r="E25" s="37" t="s">
        <v>1229</v>
      </c>
      <c r="F25" s="4">
        <v>3</v>
      </c>
      <c r="I25" t="s">
        <v>57</v>
      </c>
      <c r="J25" s="4">
        <f>COUNTIF(C2:C1062,"SOTN")</f>
        <v>12</v>
      </c>
    </row>
    <row r="26" spans="2:10" ht="17" x14ac:dyDescent="0.15">
      <c r="B26" s="38">
        <v>45322</v>
      </c>
      <c r="C26" t="s">
        <v>4</v>
      </c>
      <c r="D26" s="11">
        <v>9374727</v>
      </c>
      <c r="E26" s="37" t="s">
        <v>1230</v>
      </c>
      <c r="F26" s="4">
        <v>3</v>
      </c>
      <c r="I26" t="s">
        <v>91</v>
      </c>
      <c r="J26" s="4">
        <f>COUNTIF(C6:C1050,"JRSY")</f>
        <v>0</v>
      </c>
    </row>
    <row r="27" spans="2:10" ht="16" x14ac:dyDescent="0.15">
      <c r="B27" s="38"/>
      <c r="D27" s="11"/>
      <c r="E27" s="37"/>
      <c r="F27" s="4"/>
      <c r="I27" t="s">
        <v>93</v>
      </c>
      <c r="J27" s="4">
        <f>COUNTIF(C6:C1050,"SVOE")</f>
        <v>0</v>
      </c>
    </row>
    <row r="28" spans="2:10" ht="17" x14ac:dyDescent="0.15">
      <c r="B28" s="51" t="s">
        <v>143</v>
      </c>
      <c r="D28" s="11"/>
      <c r="E28" s="37"/>
      <c r="F28" s="4"/>
      <c r="I28" t="s">
        <v>109</v>
      </c>
      <c r="J28" s="4">
        <f>COUNTIF(C6:C1047,"HARC")</f>
        <v>6</v>
      </c>
    </row>
    <row r="29" spans="2:10" ht="16" x14ac:dyDescent="0.15">
      <c r="B29" s="38"/>
      <c r="D29" s="11"/>
      <c r="F29" s="4"/>
      <c r="I29" t="s">
        <v>128</v>
      </c>
      <c r="J29" s="4">
        <f>COUNTIF(C6:C1046,"HUMB")</f>
        <v>1</v>
      </c>
    </row>
    <row r="30" spans="2:10" ht="17" x14ac:dyDescent="0.15">
      <c r="B30" s="38">
        <v>45323</v>
      </c>
      <c r="C30" t="s">
        <v>4</v>
      </c>
      <c r="D30" s="11">
        <v>9618264</v>
      </c>
      <c r="E30" s="37" t="s">
        <v>1227</v>
      </c>
      <c r="F30" s="4">
        <v>2</v>
      </c>
      <c r="I30" t="s">
        <v>149</v>
      </c>
      <c r="J30" s="4">
        <f>COUNTIF(C6:C1046,"LWCK")</f>
        <v>0</v>
      </c>
    </row>
    <row r="31" spans="2:10" ht="16" x14ac:dyDescent="0.15">
      <c r="B31" s="38">
        <v>45323</v>
      </c>
      <c r="C31" t="s">
        <v>57</v>
      </c>
      <c r="D31" s="11">
        <v>9379698</v>
      </c>
      <c r="E31" t="s">
        <v>1233</v>
      </c>
      <c r="F31" s="4">
        <v>3</v>
      </c>
      <c r="I31" t="s">
        <v>163</v>
      </c>
      <c r="J31" s="4">
        <f>COUNTIF(C6:C1045,"SHRM")</f>
        <v>0</v>
      </c>
    </row>
    <row r="32" spans="2:10" ht="16" x14ac:dyDescent="0.15">
      <c r="B32" s="38">
        <v>45324</v>
      </c>
      <c r="C32" t="s">
        <v>4</v>
      </c>
      <c r="D32" s="11">
        <v>9286827</v>
      </c>
      <c r="E32" t="s">
        <v>1231</v>
      </c>
      <c r="F32" s="4">
        <v>2</v>
      </c>
      <c r="I32" t="s">
        <v>218</v>
      </c>
      <c r="J32" s="4">
        <f>COUNTIF(C6:C1045,"ABDN")</f>
        <v>1</v>
      </c>
    </row>
    <row r="33" spans="2:10" ht="16" x14ac:dyDescent="0.15">
      <c r="B33" s="38">
        <v>45324</v>
      </c>
      <c r="C33" t="s">
        <v>57</v>
      </c>
      <c r="D33" s="11">
        <v>9647277</v>
      </c>
      <c r="E33" t="s">
        <v>1232</v>
      </c>
      <c r="F33" s="4">
        <v>3</v>
      </c>
      <c r="I33" t="s">
        <v>253</v>
      </c>
      <c r="J33" s="4">
        <f>COUNTIF(C6:C1045,"UNKNOWN")</f>
        <v>0</v>
      </c>
    </row>
    <row r="34" spans="2:10" ht="16" x14ac:dyDescent="0.15">
      <c r="B34" s="38">
        <v>45325</v>
      </c>
      <c r="C34" t="s">
        <v>36</v>
      </c>
      <c r="D34" s="11">
        <v>9544750</v>
      </c>
      <c r="E34" t="s">
        <v>1234</v>
      </c>
      <c r="F34" s="4">
        <v>3</v>
      </c>
      <c r="I34" t="s">
        <v>511</v>
      </c>
      <c r="J34" s="4">
        <f>COUNTIF(C9:C1048,"PSTH")</f>
        <v>2</v>
      </c>
    </row>
    <row r="35" spans="2:10" ht="16" x14ac:dyDescent="0.15">
      <c r="B35" s="38">
        <v>45325</v>
      </c>
      <c r="C35" t="s">
        <v>57</v>
      </c>
      <c r="D35" s="11">
        <v>9516648</v>
      </c>
      <c r="E35" t="s">
        <v>1235</v>
      </c>
      <c r="F35" s="4">
        <v>3</v>
      </c>
      <c r="I35" t="s">
        <v>660</v>
      </c>
      <c r="J35" s="4">
        <f>COUNTIF(C5:C3027,"DOVR")</f>
        <v>0</v>
      </c>
    </row>
    <row r="36" spans="2:10" ht="16" x14ac:dyDescent="0.15">
      <c r="B36" s="38">
        <v>45325</v>
      </c>
      <c r="C36" t="s">
        <v>3</v>
      </c>
      <c r="D36" s="11">
        <v>9362449</v>
      </c>
      <c r="E36" t="s">
        <v>1236</v>
      </c>
      <c r="F36" s="4">
        <v>3</v>
      </c>
      <c r="I36" t="s">
        <v>700</v>
      </c>
      <c r="J36" s="4">
        <f>COUNTIF(C5:C3027,"GUER")</f>
        <v>0</v>
      </c>
    </row>
    <row r="37" spans="2:10" ht="16" x14ac:dyDescent="0.15">
      <c r="B37" s="38">
        <v>45325</v>
      </c>
      <c r="C37" t="s">
        <v>3</v>
      </c>
      <c r="D37" s="11">
        <v>9758741</v>
      </c>
      <c r="E37" t="s">
        <v>1251</v>
      </c>
      <c r="F37" s="4">
        <v>2</v>
      </c>
      <c r="I37" t="s">
        <v>701</v>
      </c>
      <c r="J37" s="4">
        <f>COUNTIF(C5:C3027,"CLYD")</f>
        <v>1</v>
      </c>
    </row>
    <row r="38" spans="2:10" ht="16" x14ac:dyDescent="0.15">
      <c r="B38" s="38">
        <v>45328</v>
      </c>
      <c r="C38" t="s">
        <v>3</v>
      </c>
      <c r="D38" s="11">
        <v>9488578</v>
      </c>
      <c r="E38" t="s">
        <v>1237</v>
      </c>
      <c r="F38" s="62">
        <v>1</v>
      </c>
      <c r="I38" t="s">
        <v>1017</v>
      </c>
      <c r="J38" s="4">
        <f>COUNTIF(C5:C3025,"HOHD")</f>
        <v>0</v>
      </c>
    </row>
    <row r="39" spans="2:10" ht="16" x14ac:dyDescent="0.15">
      <c r="B39" s="38">
        <v>45329</v>
      </c>
      <c r="C39" t="s">
        <v>4</v>
      </c>
      <c r="D39" s="11">
        <v>9622240</v>
      </c>
      <c r="E39" t="s">
        <v>1238</v>
      </c>
      <c r="F39" s="4">
        <v>2</v>
      </c>
      <c r="I39" t="s">
        <v>749</v>
      </c>
      <c r="J39" s="4">
        <f>COUNTIF(C5:C324,"BSTL")</f>
        <v>3</v>
      </c>
    </row>
    <row r="40" spans="2:10" ht="16" x14ac:dyDescent="0.15">
      <c r="B40" s="38">
        <v>45329</v>
      </c>
      <c r="C40" t="s">
        <v>57</v>
      </c>
      <c r="D40" s="11">
        <v>9376490</v>
      </c>
      <c r="E40" t="s">
        <v>1253</v>
      </c>
      <c r="F40" s="4">
        <v>2</v>
      </c>
      <c r="I40" t="s">
        <v>837</v>
      </c>
      <c r="J40" s="4">
        <f>COUNTIF(C6:C325,"INVN")</f>
        <v>0</v>
      </c>
    </row>
    <row r="41" spans="2:10" ht="16" x14ac:dyDescent="0.15">
      <c r="B41" s="38">
        <v>45329</v>
      </c>
      <c r="C41" t="s">
        <v>3</v>
      </c>
      <c r="D41" s="11">
        <v>9588562</v>
      </c>
      <c r="E41" t="s">
        <v>1239</v>
      </c>
      <c r="F41" s="4">
        <v>3</v>
      </c>
      <c r="I41" t="s">
        <v>1272</v>
      </c>
      <c r="J41" s="4">
        <f>COUNTIF(C7:C326,"BLYH")</f>
        <v>1</v>
      </c>
    </row>
    <row r="42" spans="2:10" ht="16" x14ac:dyDescent="0.15">
      <c r="B42" s="38">
        <v>45330</v>
      </c>
      <c r="C42" t="s">
        <v>57</v>
      </c>
      <c r="D42" s="11">
        <v>9203588</v>
      </c>
      <c r="E42" t="s">
        <v>1240</v>
      </c>
      <c r="F42" s="4">
        <v>3</v>
      </c>
    </row>
    <row r="43" spans="2:10" ht="16" x14ac:dyDescent="0.15">
      <c r="B43" s="38">
        <v>45332</v>
      </c>
      <c r="C43" t="s">
        <v>4</v>
      </c>
      <c r="D43" s="11">
        <v>9305702</v>
      </c>
      <c r="E43" t="s">
        <v>1241</v>
      </c>
      <c r="F43" s="4">
        <v>3</v>
      </c>
    </row>
    <row r="44" spans="2:10" ht="16" x14ac:dyDescent="0.15">
      <c r="B44" s="38">
        <v>45332</v>
      </c>
      <c r="C44" t="s">
        <v>4</v>
      </c>
      <c r="D44" s="11">
        <v>9125645</v>
      </c>
      <c r="E44" t="s">
        <v>1242</v>
      </c>
      <c r="F44" s="4">
        <v>2</v>
      </c>
    </row>
    <row r="45" spans="2:10" ht="16" x14ac:dyDescent="0.15">
      <c r="B45" s="38">
        <v>45333</v>
      </c>
      <c r="C45" t="s">
        <v>749</v>
      </c>
      <c r="D45" s="11">
        <v>9313656</v>
      </c>
      <c r="E45" t="s">
        <v>1243</v>
      </c>
      <c r="F45" s="4">
        <v>2</v>
      </c>
      <c r="I45" t="s">
        <v>117</v>
      </c>
      <c r="J45" s="4">
        <f>SUM(J12:J43)</f>
        <v>106</v>
      </c>
    </row>
    <row r="46" spans="2:10" ht="18" x14ac:dyDescent="0.15">
      <c r="B46" s="38">
        <v>45335</v>
      </c>
      <c r="C46" t="s">
        <v>35</v>
      </c>
      <c r="D46" s="11">
        <v>9724685</v>
      </c>
      <c r="E46" t="s">
        <v>1244</v>
      </c>
      <c r="F46" s="4">
        <v>3</v>
      </c>
      <c r="I46" s="30"/>
      <c r="J46" s="30"/>
    </row>
    <row r="47" spans="2:10" ht="18" x14ac:dyDescent="0.15">
      <c r="B47" s="38">
        <v>45337</v>
      </c>
      <c r="C47" t="s">
        <v>36</v>
      </c>
      <c r="D47" s="11">
        <v>9833175</v>
      </c>
      <c r="E47" t="s">
        <v>753</v>
      </c>
      <c r="F47" s="4">
        <v>2</v>
      </c>
      <c r="I47" s="30"/>
      <c r="J47" s="30"/>
    </row>
    <row r="48" spans="2:10" ht="18" x14ac:dyDescent="0.15">
      <c r="B48" s="38">
        <v>45339</v>
      </c>
      <c r="C48" t="s">
        <v>3</v>
      </c>
      <c r="D48" s="11">
        <v>9729477</v>
      </c>
      <c r="E48" t="s">
        <v>1245</v>
      </c>
      <c r="F48" s="4">
        <v>3</v>
      </c>
      <c r="I48" s="30"/>
      <c r="J48" s="30"/>
    </row>
    <row r="49" spans="2:10" ht="18" x14ac:dyDescent="0.15">
      <c r="B49" s="38">
        <v>45340</v>
      </c>
      <c r="C49" t="s">
        <v>4</v>
      </c>
      <c r="D49" s="11">
        <v>9450387</v>
      </c>
      <c r="E49" t="s">
        <v>1222</v>
      </c>
      <c r="F49" s="4">
        <v>2</v>
      </c>
      <c r="I49" s="30"/>
      <c r="J49" s="30"/>
    </row>
    <row r="50" spans="2:10" ht="18" x14ac:dyDescent="0.15">
      <c r="B50" s="38">
        <v>45341</v>
      </c>
      <c r="C50" t="s">
        <v>4</v>
      </c>
      <c r="D50" s="11">
        <v>9387281</v>
      </c>
      <c r="E50" t="s">
        <v>1246</v>
      </c>
      <c r="F50" s="4">
        <v>3</v>
      </c>
      <c r="G50" t="s">
        <v>925</v>
      </c>
      <c r="I50" s="30"/>
      <c r="J50" s="30"/>
    </row>
    <row r="51" spans="2:10" ht="18" x14ac:dyDescent="0.15">
      <c r="B51" s="38">
        <v>45343</v>
      </c>
      <c r="C51" t="s">
        <v>3</v>
      </c>
      <c r="D51" s="11">
        <v>9242443</v>
      </c>
      <c r="E51" t="s">
        <v>1247</v>
      </c>
      <c r="F51" s="4">
        <v>2</v>
      </c>
      <c r="I51" s="30"/>
      <c r="J51" s="30"/>
    </row>
    <row r="52" spans="2:10" ht="18" x14ac:dyDescent="0.15">
      <c r="B52" s="38">
        <v>45345</v>
      </c>
      <c r="C52" t="s">
        <v>57</v>
      </c>
      <c r="D52" s="11">
        <v>9286786</v>
      </c>
      <c r="E52" t="s">
        <v>160</v>
      </c>
      <c r="F52" s="4">
        <v>3</v>
      </c>
      <c r="I52" s="30"/>
      <c r="J52" s="30"/>
    </row>
    <row r="53" spans="2:10" ht="18" x14ac:dyDescent="0.15">
      <c r="B53" s="38">
        <v>45344</v>
      </c>
      <c r="C53" t="s">
        <v>4</v>
      </c>
      <c r="D53" s="11">
        <v>9243394</v>
      </c>
      <c r="E53" t="s">
        <v>1248</v>
      </c>
      <c r="F53" s="4">
        <v>3</v>
      </c>
      <c r="I53" s="30"/>
      <c r="J53" s="30"/>
    </row>
    <row r="54" spans="2:10" ht="18" x14ac:dyDescent="0.15">
      <c r="B54" s="38">
        <v>45345</v>
      </c>
      <c r="C54" t="s">
        <v>109</v>
      </c>
      <c r="D54" s="11">
        <v>9248112</v>
      </c>
      <c r="E54" t="s">
        <v>1185</v>
      </c>
      <c r="F54" s="4">
        <v>2</v>
      </c>
      <c r="I54" s="30"/>
      <c r="J54" s="30"/>
    </row>
    <row r="55" spans="2:10" ht="18" x14ac:dyDescent="0.15">
      <c r="B55" s="38">
        <v>45347</v>
      </c>
      <c r="C55" t="s">
        <v>3</v>
      </c>
      <c r="D55" s="11">
        <v>9300192</v>
      </c>
      <c r="E55" t="s">
        <v>1249</v>
      </c>
      <c r="F55" s="4">
        <v>3</v>
      </c>
      <c r="I55" s="30"/>
      <c r="J55" s="30"/>
    </row>
    <row r="56" spans="2:10" ht="18" x14ac:dyDescent="0.15">
      <c r="B56" s="38">
        <v>45350</v>
      </c>
      <c r="C56" t="s">
        <v>4</v>
      </c>
      <c r="D56" s="11">
        <v>9213882</v>
      </c>
      <c r="E56" t="s">
        <v>1250</v>
      </c>
      <c r="F56" s="4">
        <v>2</v>
      </c>
      <c r="I56" s="30"/>
      <c r="J56" s="30"/>
    </row>
    <row r="57" spans="2:10" ht="16" x14ac:dyDescent="0.15">
      <c r="B57" s="38"/>
      <c r="D57" s="11"/>
      <c r="F57" s="4"/>
    </row>
    <row r="58" spans="2:10" ht="17" x14ac:dyDescent="0.15">
      <c r="B58" s="51" t="s">
        <v>171</v>
      </c>
      <c r="D58" s="11"/>
      <c r="F58" s="4"/>
    </row>
    <row r="59" spans="2:10" ht="16" x14ac:dyDescent="0.15">
      <c r="B59" s="38"/>
      <c r="D59" s="11"/>
      <c r="F59" s="4"/>
    </row>
    <row r="60" spans="2:10" ht="16" x14ac:dyDescent="0.15">
      <c r="B60" s="38">
        <v>45354</v>
      </c>
      <c r="C60" t="s">
        <v>35</v>
      </c>
      <c r="D60" s="11">
        <v>9344435</v>
      </c>
      <c r="E60" t="s">
        <v>1254</v>
      </c>
      <c r="F60" s="4">
        <v>3</v>
      </c>
    </row>
    <row r="61" spans="2:10" ht="16" x14ac:dyDescent="0.15">
      <c r="B61" s="38">
        <v>45354</v>
      </c>
      <c r="C61" t="s">
        <v>40</v>
      </c>
      <c r="D61" s="11">
        <v>9969443</v>
      </c>
      <c r="E61" t="s">
        <v>1255</v>
      </c>
      <c r="F61" s="4">
        <v>3</v>
      </c>
    </row>
    <row r="62" spans="2:10" ht="16" x14ac:dyDescent="0.15">
      <c r="B62" s="38">
        <v>45355</v>
      </c>
      <c r="C62" t="s">
        <v>4</v>
      </c>
      <c r="D62" s="11">
        <v>9297474</v>
      </c>
      <c r="E62" t="s">
        <v>1256</v>
      </c>
      <c r="F62" s="4">
        <v>2</v>
      </c>
    </row>
    <row r="63" spans="2:10" ht="16" x14ac:dyDescent="0.15">
      <c r="B63" s="38">
        <v>45355</v>
      </c>
      <c r="C63" t="s">
        <v>4</v>
      </c>
      <c r="D63" s="11">
        <v>9155432</v>
      </c>
      <c r="E63" t="s">
        <v>1257</v>
      </c>
      <c r="F63" s="4">
        <v>3</v>
      </c>
    </row>
    <row r="64" spans="2:10" ht="16" x14ac:dyDescent="0.15">
      <c r="B64" s="38">
        <v>45355</v>
      </c>
      <c r="C64" t="s">
        <v>4</v>
      </c>
      <c r="D64" s="11">
        <v>9305685</v>
      </c>
      <c r="E64" t="s">
        <v>1258</v>
      </c>
      <c r="F64" s="4">
        <v>2</v>
      </c>
    </row>
    <row r="65" spans="2:6" ht="16" x14ac:dyDescent="0.15">
      <c r="B65" s="38">
        <v>45357</v>
      </c>
      <c r="C65" t="s">
        <v>7</v>
      </c>
      <c r="D65" s="11">
        <v>9767039</v>
      </c>
      <c r="E65" t="s">
        <v>1259</v>
      </c>
      <c r="F65" s="4">
        <v>2</v>
      </c>
    </row>
    <row r="66" spans="2:6" ht="16" x14ac:dyDescent="0.15">
      <c r="B66" s="38">
        <v>45358</v>
      </c>
      <c r="C66" t="s">
        <v>4</v>
      </c>
      <c r="D66" s="11">
        <v>9398228</v>
      </c>
      <c r="E66" t="s">
        <v>1260</v>
      </c>
      <c r="F66" s="4">
        <v>3</v>
      </c>
    </row>
    <row r="67" spans="2:6" ht="16" x14ac:dyDescent="0.15">
      <c r="B67" s="38">
        <v>45358</v>
      </c>
      <c r="C67" t="s">
        <v>36</v>
      </c>
      <c r="D67" s="11">
        <v>9427079</v>
      </c>
      <c r="E67" t="s">
        <v>1261</v>
      </c>
      <c r="F67" s="4">
        <v>2</v>
      </c>
    </row>
    <row r="68" spans="2:6" ht="16" x14ac:dyDescent="0.15">
      <c r="B68" s="38">
        <v>45359</v>
      </c>
      <c r="C68" t="s">
        <v>4</v>
      </c>
      <c r="D68" s="11">
        <v>7637448</v>
      </c>
      <c r="E68" t="s">
        <v>320</v>
      </c>
      <c r="F68" s="4">
        <v>3</v>
      </c>
    </row>
    <row r="69" spans="2:6" ht="16" x14ac:dyDescent="0.15">
      <c r="B69" s="38">
        <v>45359</v>
      </c>
      <c r="C69" t="s">
        <v>4</v>
      </c>
      <c r="D69" s="11">
        <v>9619440</v>
      </c>
      <c r="E69" t="s">
        <v>1262</v>
      </c>
      <c r="F69" s="4">
        <v>3</v>
      </c>
    </row>
    <row r="70" spans="2:6" ht="16" x14ac:dyDescent="0.15">
      <c r="B70" s="38">
        <v>45360</v>
      </c>
      <c r="C70" t="s">
        <v>749</v>
      </c>
      <c r="D70" s="11">
        <v>9301330</v>
      </c>
      <c r="E70" t="s">
        <v>1263</v>
      </c>
      <c r="F70" s="4">
        <v>2</v>
      </c>
    </row>
    <row r="71" spans="2:6" ht="16" x14ac:dyDescent="0.15">
      <c r="B71" s="38">
        <v>45361</v>
      </c>
      <c r="C71" t="s">
        <v>40</v>
      </c>
      <c r="D71" s="11">
        <v>9316294</v>
      </c>
      <c r="E71" t="s">
        <v>309</v>
      </c>
      <c r="F71" s="4">
        <v>2</v>
      </c>
    </row>
    <row r="72" spans="2:6" ht="16" x14ac:dyDescent="0.15">
      <c r="B72" s="38">
        <v>45362</v>
      </c>
      <c r="C72" t="s">
        <v>109</v>
      </c>
      <c r="D72" s="11">
        <v>9295177</v>
      </c>
      <c r="E72" t="s">
        <v>1264</v>
      </c>
      <c r="F72" s="4">
        <v>3</v>
      </c>
    </row>
    <row r="73" spans="2:6" ht="16" x14ac:dyDescent="0.15">
      <c r="B73" s="38">
        <v>45368</v>
      </c>
      <c r="C73" t="s">
        <v>109</v>
      </c>
      <c r="D73" s="11">
        <v>9309461</v>
      </c>
      <c r="E73" t="s">
        <v>158</v>
      </c>
      <c r="F73" s="4">
        <v>3</v>
      </c>
    </row>
    <row r="74" spans="2:6" ht="16" x14ac:dyDescent="0.15">
      <c r="B74" s="38">
        <v>45369</v>
      </c>
      <c r="C74" t="s">
        <v>128</v>
      </c>
      <c r="D74" s="11">
        <v>9374674</v>
      </c>
      <c r="E74" t="s">
        <v>1265</v>
      </c>
      <c r="F74" s="4">
        <v>3</v>
      </c>
    </row>
    <row r="75" spans="2:6" ht="16" x14ac:dyDescent="0.15">
      <c r="B75" s="38">
        <v>45370</v>
      </c>
      <c r="C75" t="s">
        <v>701</v>
      </c>
      <c r="D75" s="11">
        <v>9436381</v>
      </c>
      <c r="E75" t="s">
        <v>1266</v>
      </c>
      <c r="F75" s="4">
        <v>3</v>
      </c>
    </row>
    <row r="76" spans="2:6" ht="16" x14ac:dyDescent="0.15">
      <c r="B76" s="38">
        <v>45370</v>
      </c>
      <c r="C76" t="s">
        <v>35</v>
      </c>
      <c r="D76" s="11">
        <v>9408542</v>
      </c>
      <c r="E76" t="s">
        <v>1268</v>
      </c>
      <c r="F76" s="4">
        <v>2</v>
      </c>
    </row>
    <row r="77" spans="2:6" ht="16" x14ac:dyDescent="0.15">
      <c r="B77" s="38">
        <v>45371</v>
      </c>
      <c r="C77" t="s">
        <v>218</v>
      </c>
      <c r="D77" s="11">
        <v>9594303</v>
      </c>
      <c r="E77" t="s">
        <v>1267</v>
      </c>
      <c r="F77" s="4">
        <v>2</v>
      </c>
    </row>
    <row r="78" spans="2:6" ht="16" x14ac:dyDescent="0.15">
      <c r="B78" s="38">
        <v>45377</v>
      </c>
      <c r="C78" t="s">
        <v>4</v>
      </c>
      <c r="D78" s="11">
        <v>9309461</v>
      </c>
      <c r="E78" t="s">
        <v>158</v>
      </c>
      <c r="F78" s="4">
        <v>3</v>
      </c>
    </row>
    <row r="79" spans="2:6" ht="16" x14ac:dyDescent="0.15">
      <c r="B79" s="38">
        <v>45377</v>
      </c>
      <c r="C79" t="s">
        <v>35</v>
      </c>
      <c r="D79" s="11">
        <v>9399911</v>
      </c>
      <c r="E79" t="s">
        <v>1269</v>
      </c>
      <c r="F79" s="4">
        <v>3</v>
      </c>
    </row>
    <row r="80" spans="2:6" ht="16" x14ac:dyDescent="0.15">
      <c r="B80" s="38">
        <v>45379</v>
      </c>
      <c r="C80" t="s">
        <v>4</v>
      </c>
      <c r="D80" s="11">
        <v>9297101</v>
      </c>
      <c r="E80" t="s">
        <v>1270</v>
      </c>
      <c r="F80" s="4">
        <v>2</v>
      </c>
    </row>
    <row r="81" spans="2:6" ht="16" x14ac:dyDescent="0.15">
      <c r="B81" s="38">
        <v>45380</v>
      </c>
      <c r="C81" t="s">
        <v>3</v>
      </c>
      <c r="D81" s="11">
        <v>9416795</v>
      </c>
      <c r="E81" t="s">
        <v>1271</v>
      </c>
      <c r="F81" s="4">
        <v>2</v>
      </c>
    </row>
    <row r="82" spans="2:6" ht="16" x14ac:dyDescent="0.15">
      <c r="B82" s="38">
        <v>45380</v>
      </c>
      <c r="C82" t="s">
        <v>1272</v>
      </c>
      <c r="D82" s="11">
        <v>9565869</v>
      </c>
      <c r="E82" t="s">
        <v>1273</v>
      </c>
      <c r="F82" s="4">
        <v>2</v>
      </c>
    </row>
    <row r="83" spans="2:6" ht="16" x14ac:dyDescent="0.15">
      <c r="B83" s="38"/>
      <c r="D83" s="11"/>
      <c r="F83" s="4"/>
    </row>
    <row r="84" spans="2:6" ht="17" x14ac:dyDescent="0.15">
      <c r="B84" s="51" t="s">
        <v>206</v>
      </c>
      <c r="D84" s="11"/>
      <c r="F84" s="4"/>
    </row>
    <row r="85" spans="2:6" ht="16" x14ac:dyDescent="0.15">
      <c r="B85" s="38"/>
      <c r="D85" s="11"/>
      <c r="F85" s="4"/>
    </row>
    <row r="86" spans="2:6" ht="16" x14ac:dyDescent="0.15">
      <c r="B86" s="38">
        <v>45383</v>
      </c>
      <c r="C86" t="s">
        <v>36</v>
      </c>
      <c r="D86" s="11">
        <v>9436197</v>
      </c>
      <c r="E86" t="s">
        <v>1274</v>
      </c>
      <c r="F86" s="4">
        <v>3</v>
      </c>
    </row>
    <row r="87" spans="2:6" ht="16" x14ac:dyDescent="0.15">
      <c r="B87" s="38">
        <v>45383</v>
      </c>
      <c r="C87" t="s">
        <v>4</v>
      </c>
      <c r="D87" s="11">
        <v>9188518</v>
      </c>
      <c r="E87" t="s">
        <v>1275</v>
      </c>
      <c r="F87" s="4">
        <v>2</v>
      </c>
    </row>
    <row r="88" spans="2:6" ht="16" x14ac:dyDescent="0.15">
      <c r="B88" s="38">
        <v>45385</v>
      </c>
      <c r="C88" t="s">
        <v>109</v>
      </c>
      <c r="D88" s="11">
        <v>9194830</v>
      </c>
      <c r="E88" t="s">
        <v>1276</v>
      </c>
      <c r="F88" s="4">
        <v>3</v>
      </c>
    </row>
    <row r="89" spans="2:6" ht="16" x14ac:dyDescent="0.15">
      <c r="B89" s="38">
        <v>45387</v>
      </c>
      <c r="C89" t="s">
        <v>40</v>
      </c>
      <c r="D89" s="11">
        <v>9150339</v>
      </c>
      <c r="E89" t="s">
        <v>1277</v>
      </c>
      <c r="F89" s="4">
        <v>2</v>
      </c>
    </row>
    <row r="90" spans="2:6" ht="16" x14ac:dyDescent="0.15">
      <c r="B90" s="38">
        <v>45387</v>
      </c>
      <c r="C90" t="s">
        <v>4</v>
      </c>
      <c r="D90" s="11">
        <v>9944778</v>
      </c>
      <c r="E90" t="s">
        <v>1278</v>
      </c>
      <c r="F90" s="4">
        <v>3</v>
      </c>
    </row>
    <row r="91" spans="2:6" ht="16" x14ac:dyDescent="0.15">
      <c r="B91" s="38">
        <v>45385</v>
      </c>
      <c r="C91" s="6" t="s">
        <v>57</v>
      </c>
      <c r="D91" s="11">
        <v>9441245</v>
      </c>
      <c r="E91" t="s">
        <v>1279</v>
      </c>
      <c r="F91" s="4">
        <v>2</v>
      </c>
    </row>
    <row r="92" spans="2:6" ht="16" x14ac:dyDescent="0.15">
      <c r="B92" s="38">
        <v>45390</v>
      </c>
      <c r="C92" t="s">
        <v>35</v>
      </c>
      <c r="D92" s="11">
        <v>9406001</v>
      </c>
      <c r="E92" t="s">
        <v>1280</v>
      </c>
      <c r="F92" s="4">
        <v>2</v>
      </c>
    </row>
    <row r="93" spans="2:6" ht="16" x14ac:dyDescent="0.15">
      <c r="B93" s="38">
        <v>45393</v>
      </c>
      <c r="C93" t="s">
        <v>4</v>
      </c>
      <c r="D93" s="11">
        <v>9116199</v>
      </c>
      <c r="E93" t="s">
        <v>1281</v>
      </c>
      <c r="F93" s="4">
        <v>2</v>
      </c>
    </row>
    <row r="94" spans="2:6" ht="16" x14ac:dyDescent="0.15">
      <c r="B94" s="38">
        <v>45393</v>
      </c>
      <c r="C94" t="s">
        <v>57</v>
      </c>
      <c r="D94" s="11">
        <v>9804813</v>
      </c>
      <c r="E94" t="s">
        <v>1282</v>
      </c>
      <c r="F94" s="4">
        <v>2</v>
      </c>
    </row>
    <row r="95" spans="2:6" ht="16" x14ac:dyDescent="0.15">
      <c r="B95" s="38">
        <v>45394</v>
      </c>
      <c r="C95" t="s">
        <v>36</v>
      </c>
      <c r="D95" s="11">
        <v>9407586</v>
      </c>
      <c r="E95" t="s">
        <v>1283</v>
      </c>
      <c r="F95" s="4">
        <v>3</v>
      </c>
    </row>
    <row r="96" spans="2:6" ht="16" x14ac:dyDescent="0.15">
      <c r="B96" s="38">
        <v>45396</v>
      </c>
      <c r="C96" t="s">
        <v>3</v>
      </c>
      <c r="D96" s="11">
        <v>9731274</v>
      </c>
      <c r="E96" t="s">
        <v>1284</v>
      </c>
      <c r="F96" s="4">
        <v>2</v>
      </c>
    </row>
    <row r="97" spans="2:6" ht="16" x14ac:dyDescent="0.15">
      <c r="B97" s="38">
        <v>45398</v>
      </c>
      <c r="C97" t="s">
        <v>40</v>
      </c>
      <c r="D97" s="11">
        <v>9418286</v>
      </c>
      <c r="E97" t="s">
        <v>1285</v>
      </c>
      <c r="F97" s="4">
        <v>3</v>
      </c>
    </row>
    <row r="98" spans="2:6" ht="16" x14ac:dyDescent="0.15">
      <c r="B98" s="38">
        <v>45399</v>
      </c>
      <c r="C98" t="s">
        <v>3</v>
      </c>
      <c r="D98" s="11">
        <v>9731274</v>
      </c>
      <c r="E98" t="s">
        <v>1284</v>
      </c>
      <c r="F98" s="4">
        <v>2</v>
      </c>
    </row>
    <row r="99" spans="2:6" ht="16" x14ac:dyDescent="0.15">
      <c r="B99" s="38">
        <v>45399</v>
      </c>
      <c r="C99" t="s">
        <v>1017</v>
      </c>
      <c r="D99" s="11">
        <v>9125669</v>
      </c>
      <c r="E99" t="s">
        <v>678</v>
      </c>
      <c r="F99" s="4">
        <v>2</v>
      </c>
    </row>
    <row r="100" spans="2:6" ht="16" x14ac:dyDescent="0.15">
      <c r="B100" s="38">
        <v>45401</v>
      </c>
      <c r="C100" t="s">
        <v>1017</v>
      </c>
      <c r="D100" s="11">
        <v>9125669</v>
      </c>
      <c r="E100" t="s">
        <v>678</v>
      </c>
      <c r="F100" s="4">
        <v>2</v>
      </c>
    </row>
    <row r="101" spans="2:6" ht="16" x14ac:dyDescent="0.15">
      <c r="B101" s="38">
        <v>45401</v>
      </c>
      <c r="C101" t="s">
        <v>4</v>
      </c>
      <c r="D101" s="11">
        <v>9800312</v>
      </c>
      <c r="E101" t="s">
        <v>1286</v>
      </c>
      <c r="F101" s="4">
        <v>3</v>
      </c>
    </row>
    <row r="102" spans="2:6" ht="16" x14ac:dyDescent="0.15">
      <c r="B102" s="38">
        <v>45401</v>
      </c>
      <c r="C102" t="s">
        <v>40</v>
      </c>
      <c r="D102" s="11">
        <v>9418286</v>
      </c>
      <c r="E102" t="s">
        <v>1285</v>
      </c>
      <c r="F102" s="4">
        <v>2</v>
      </c>
    </row>
    <row r="103" spans="2:6" ht="16" x14ac:dyDescent="0.15">
      <c r="B103" s="38">
        <v>45401</v>
      </c>
      <c r="C103" t="s">
        <v>4</v>
      </c>
      <c r="D103" s="11">
        <v>9402213</v>
      </c>
      <c r="E103" t="s">
        <v>1287</v>
      </c>
      <c r="F103" s="4">
        <v>1</v>
      </c>
    </row>
    <row r="104" spans="2:6" ht="16" x14ac:dyDescent="0.15">
      <c r="B104" s="38">
        <v>45401</v>
      </c>
      <c r="C104" t="s">
        <v>3</v>
      </c>
      <c r="D104" s="11">
        <v>9363168</v>
      </c>
      <c r="E104" t="s">
        <v>1288</v>
      </c>
      <c r="F104" s="4">
        <v>2</v>
      </c>
    </row>
    <row r="105" spans="2:6" ht="16" x14ac:dyDescent="0.15">
      <c r="B105" s="38">
        <v>45403</v>
      </c>
      <c r="C105" t="s">
        <v>4</v>
      </c>
      <c r="D105" s="11">
        <v>9166780</v>
      </c>
      <c r="E105" t="s">
        <v>1149</v>
      </c>
      <c r="F105" s="4">
        <v>2</v>
      </c>
    </row>
    <row r="106" spans="2:6" ht="15" x14ac:dyDescent="0.15">
      <c r="B106" s="40">
        <v>45403</v>
      </c>
      <c r="C106" t="s">
        <v>3</v>
      </c>
      <c r="D106" s="11">
        <v>9116448</v>
      </c>
      <c r="E106" t="s">
        <v>1289</v>
      </c>
      <c r="F106" s="4">
        <v>2</v>
      </c>
    </row>
    <row r="107" spans="2:6" ht="15" x14ac:dyDescent="0.15">
      <c r="B107" s="40">
        <v>45404</v>
      </c>
      <c r="C107" t="s">
        <v>36</v>
      </c>
      <c r="D107" s="11">
        <v>9126211</v>
      </c>
      <c r="E107" t="s">
        <v>1290</v>
      </c>
      <c r="F107" s="4">
        <v>2</v>
      </c>
    </row>
    <row r="108" spans="2:6" ht="15" x14ac:dyDescent="0.15">
      <c r="B108" s="40">
        <v>45404</v>
      </c>
      <c r="C108" t="s">
        <v>3</v>
      </c>
      <c r="D108" s="11">
        <v>9527635</v>
      </c>
      <c r="E108" t="s">
        <v>1291</v>
      </c>
      <c r="F108" s="4">
        <v>3</v>
      </c>
    </row>
    <row r="109" spans="2:6" ht="15" x14ac:dyDescent="0.15">
      <c r="B109" s="40">
        <v>45404</v>
      </c>
      <c r="C109" t="s">
        <v>4</v>
      </c>
      <c r="D109" s="11">
        <v>9323479</v>
      </c>
      <c r="E109" t="s">
        <v>1292</v>
      </c>
      <c r="F109" s="4">
        <v>3</v>
      </c>
    </row>
    <row r="110" spans="2:6" ht="15" x14ac:dyDescent="0.15">
      <c r="B110" s="40">
        <v>45405</v>
      </c>
      <c r="C110" t="s">
        <v>109</v>
      </c>
      <c r="D110" s="11">
        <v>9893929</v>
      </c>
      <c r="E110" t="s">
        <v>1293</v>
      </c>
      <c r="F110" s="4">
        <v>1</v>
      </c>
    </row>
    <row r="111" spans="2:6" ht="15" x14ac:dyDescent="0.15">
      <c r="B111" s="40">
        <v>45402</v>
      </c>
      <c r="C111" t="s">
        <v>57</v>
      </c>
      <c r="D111" s="11">
        <v>9228356</v>
      </c>
      <c r="E111" t="s">
        <v>1294</v>
      </c>
      <c r="F111" s="4">
        <v>3</v>
      </c>
    </row>
    <row r="112" spans="2:6" ht="15" x14ac:dyDescent="0.15">
      <c r="B112" s="40">
        <v>45405</v>
      </c>
      <c r="C112" t="s">
        <v>1017</v>
      </c>
      <c r="D112" s="11">
        <v>9670793</v>
      </c>
      <c r="E112" t="s">
        <v>1295</v>
      </c>
      <c r="F112" s="4">
        <v>3</v>
      </c>
    </row>
    <row r="113" spans="2:6" ht="15" x14ac:dyDescent="0.15">
      <c r="B113" s="40">
        <v>45408</v>
      </c>
      <c r="C113" t="s">
        <v>3</v>
      </c>
      <c r="D113" s="11">
        <v>9638769</v>
      </c>
      <c r="E113" t="s">
        <v>1296</v>
      </c>
      <c r="F113" s="4">
        <v>2</v>
      </c>
    </row>
    <row r="114" spans="2:6" ht="15" x14ac:dyDescent="0.15">
      <c r="B114" s="40">
        <v>45409</v>
      </c>
      <c r="C114" t="s">
        <v>749</v>
      </c>
      <c r="D114" s="11">
        <v>9595149</v>
      </c>
      <c r="E114" t="s">
        <v>1297</v>
      </c>
      <c r="F114" s="4">
        <v>2</v>
      </c>
    </row>
    <row r="115" spans="2:6" ht="15" x14ac:dyDescent="0.15">
      <c r="B115" s="40">
        <v>45409</v>
      </c>
      <c r="C115" t="s">
        <v>36</v>
      </c>
      <c r="D115" s="11">
        <v>9713466</v>
      </c>
      <c r="E115" t="s">
        <v>1298</v>
      </c>
      <c r="F115" s="4">
        <v>3</v>
      </c>
    </row>
    <row r="116" spans="2:6" ht="15" x14ac:dyDescent="0.15">
      <c r="B116" s="40">
        <v>45409</v>
      </c>
      <c r="C116" t="s">
        <v>57</v>
      </c>
      <c r="D116" s="11">
        <v>9750024</v>
      </c>
      <c r="E116" t="s">
        <v>1299</v>
      </c>
      <c r="F116" s="4">
        <v>2</v>
      </c>
    </row>
    <row r="117" spans="2:6" ht="15" x14ac:dyDescent="0.15">
      <c r="B117" s="40">
        <v>45408</v>
      </c>
      <c r="C117" t="s">
        <v>511</v>
      </c>
      <c r="D117" s="11">
        <v>8913916</v>
      </c>
      <c r="E117" t="s">
        <v>1300</v>
      </c>
      <c r="F117" s="4">
        <v>3</v>
      </c>
    </row>
    <row r="118" spans="2:6" ht="15" x14ac:dyDescent="0.15">
      <c r="B118" s="40">
        <v>45408</v>
      </c>
      <c r="C118" t="s">
        <v>511</v>
      </c>
      <c r="D118" s="11">
        <v>9880661</v>
      </c>
      <c r="E118" t="s">
        <v>1301</v>
      </c>
      <c r="F118" s="4">
        <v>3</v>
      </c>
    </row>
    <row r="119" spans="2:6" ht="15" x14ac:dyDescent="0.15">
      <c r="B119" s="40">
        <v>45410</v>
      </c>
      <c r="C119" t="s">
        <v>4</v>
      </c>
      <c r="D119" s="11">
        <v>9962574</v>
      </c>
      <c r="E119" t="s">
        <v>1302</v>
      </c>
      <c r="F119" s="4">
        <v>3</v>
      </c>
    </row>
    <row r="120" spans="2:6" ht="15" x14ac:dyDescent="0.15">
      <c r="B120" s="40">
        <v>45408</v>
      </c>
      <c r="C120" t="s">
        <v>23</v>
      </c>
      <c r="D120" s="11">
        <v>9968188</v>
      </c>
      <c r="E120" t="s">
        <v>1303</v>
      </c>
      <c r="F120" s="4">
        <v>2</v>
      </c>
    </row>
    <row r="121" spans="2:6" ht="15" x14ac:dyDescent="0.15">
      <c r="B121" s="40">
        <v>45411</v>
      </c>
      <c r="C121" t="s">
        <v>4</v>
      </c>
      <c r="D121" s="11">
        <v>9602722</v>
      </c>
      <c r="E121" t="s">
        <v>1304</v>
      </c>
      <c r="F121" s="4">
        <v>3</v>
      </c>
    </row>
    <row r="122" spans="2:6" ht="15" x14ac:dyDescent="0.15">
      <c r="B122" s="40">
        <v>45412</v>
      </c>
      <c r="C122" t="s">
        <v>4</v>
      </c>
      <c r="D122" s="11">
        <v>9295244</v>
      </c>
      <c r="E122" t="s">
        <v>1305</v>
      </c>
      <c r="F122" s="4">
        <v>2</v>
      </c>
    </row>
    <row r="123" spans="2:6" ht="15" x14ac:dyDescent="0.15">
      <c r="B123" s="40">
        <v>45412</v>
      </c>
      <c r="C123" t="s">
        <v>3</v>
      </c>
      <c r="D123" s="11">
        <v>9431018</v>
      </c>
      <c r="E123" t="s">
        <v>1306</v>
      </c>
      <c r="F123" s="4">
        <v>3</v>
      </c>
    </row>
    <row r="124" spans="2:6" x14ac:dyDescent="0.15">
      <c r="B124" s="40"/>
      <c r="D124" s="11"/>
      <c r="F124" s="4"/>
    </row>
    <row r="125" spans="2:6" x14ac:dyDescent="0.15">
      <c r="B125" s="40"/>
      <c r="D125" s="11"/>
      <c r="F125" s="4"/>
    </row>
    <row r="126" spans="2:6" x14ac:dyDescent="0.15">
      <c r="B126" s="40"/>
      <c r="D126" s="11"/>
      <c r="F126" s="4"/>
    </row>
    <row r="127" spans="2:6" x14ac:dyDescent="0.15">
      <c r="B127" s="40"/>
      <c r="D127" s="11"/>
      <c r="F127" s="4"/>
    </row>
    <row r="128" spans="2:6" x14ac:dyDescent="0.15">
      <c r="B128" s="40"/>
      <c r="D128" s="11"/>
      <c r="F128" s="4"/>
    </row>
    <row r="129" spans="2:6" x14ac:dyDescent="0.15">
      <c r="B129" s="40"/>
      <c r="D129" s="11"/>
      <c r="F129" s="4"/>
    </row>
    <row r="130" spans="2:6" x14ac:dyDescent="0.15">
      <c r="B130" s="40"/>
      <c r="D130" s="11"/>
      <c r="F130" s="4"/>
    </row>
    <row r="131" spans="2:6" x14ac:dyDescent="0.15">
      <c r="B131" s="40"/>
      <c r="D131" s="11"/>
      <c r="F131" s="4"/>
    </row>
    <row r="132" spans="2:6" x14ac:dyDescent="0.15">
      <c r="B132" s="40"/>
      <c r="D132" s="11"/>
      <c r="F132" s="4"/>
    </row>
    <row r="133" spans="2:6" x14ac:dyDescent="0.15">
      <c r="B133" s="40"/>
      <c r="D133" s="11"/>
      <c r="F133" s="4"/>
    </row>
    <row r="134" spans="2:6" x14ac:dyDescent="0.15">
      <c r="B134" s="40"/>
      <c r="D134" s="11"/>
      <c r="F134" s="4"/>
    </row>
    <row r="135" spans="2:6" x14ac:dyDescent="0.15">
      <c r="B135" s="40"/>
      <c r="D135" s="11"/>
      <c r="F135" s="4"/>
    </row>
    <row r="136" spans="2:6" x14ac:dyDescent="0.15">
      <c r="B136" s="58"/>
      <c r="D136" s="11"/>
      <c r="F136" s="4"/>
    </row>
    <row r="137" spans="2:6" x14ac:dyDescent="0.15">
      <c r="B137" s="40"/>
      <c r="D137" s="11"/>
      <c r="F137" s="4"/>
    </row>
    <row r="138" spans="2:6" x14ac:dyDescent="0.15">
      <c r="B138" s="40"/>
      <c r="D138" s="11"/>
      <c r="F138" s="4"/>
    </row>
    <row r="139" spans="2:6" x14ac:dyDescent="0.15">
      <c r="B139" s="40"/>
      <c r="D139" s="11"/>
      <c r="F139" s="4"/>
    </row>
    <row r="140" spans="2:6" x14ac:dyDescent="0.15">
      <c r="B140" s="40"/>
      <c r="D140" s="11"/>
      <c r="F140" s="4"/>
    </row>
    <row r="141" spans="2:6" x14ac:dyDescent="0.15">
      <c r="B141" s="40"/>
      <c r="D141" s="11"/>
      <c r="F141" s="4"/>
    </row>
    <row r="142" spans="2:6" x14ac:dyDescent="0.15">
      <c r="B142" s="40"/>
      <c r="D142" s="11"/>
      <c r="F142" s="4"/>
    </row>
    <row r="143" spans="2:6" x14ac:dyDescent="0.15">
      <c r="B143" s="40"/>
      <c r="D143" s="11"/>
      <c r="F143" s="4"/>
    </row>
    <row r="144" spans="2:6" x14ac:dyDescent="0.15">
      <c r="B144" s="40"/>
      <c r="D144" s="11"/>
      <c r="F144" s="4"/>
    </row>
    <row r="145" spans="2:6" x14ac:dyDescent="0.15">
      <c r="B145" s="40"/>
      <c r="D145" s="11"/>
      <c r="F145" s="4"/>
    </row>
    <row r="146" spans="2:6" x14ac:dyDescent="0.15">
      <c r="B146" s="40"/>
      <c r="D146" s="11"/>
      <c r="F146" s="4"/>
    </row>
    <row r="147" spans="2:6" x14ac:dyDescent="0.15">
      <c r="B147" s="40"/>
      <c r="D147" s="11"/>
      <c r="F147" s="4"/>
    </row>
    <row r="148" spans="2:6" x14ac:dyDescent="0.15">
      <c r="B148" s="40"/>
      <c r="D148" s="11"/>
      <c r="F148" s="4"/>
    </row>
    <row r="149" spans="2:6" x14ac:dyDescent="0.15">
      <c r="B149" s="40"/>
      <c r="D149" s="11"/>
      <c r="F149" s="4"/>
    </row>
    <row r="150" spans="2:6" x14ac:dyDescent="0.15">
      <c r="B150" s="40"/>
      <c r="D150" s="11"/>
      <c r="F150" s="4"/>
    </row>
    <row r="151" spans="2:6" x14ac:dyDescent="0.15">
      <c r="B151" s="40"/>
      <c r="D151" s="11"/>
      <c r="F151" s="4"/>
    </row>
    <row r="152" spans="2:6" x14ac:dyDescent="0.15">
      <c r="B152" s="40"/>
      <c r="D152" s="11"/>
      <c r="F152" s="4"/>
    </row>
    <row r="153" spans="2:6" x14ac:dyDescent="0.15">
      <c r="B153" s="40"/>
      <c r="D153" s="11"/>
      <c r="F153" s="4"/>
    </row>
    <row r="154" spans="2:6" x14ac:dyDescent="0.15">
      <c r="B154" s="40"/>
      <c r="D154" s="11"/>
      <c r="F154" s="4"/>
    </row>
    <row r="155" spans="2:6" x14ac:dyDescent="0.15">
      <c r="B155" s="40"/>
      <c r="D155" s="11"/>
      <c r="F155" s="4"/>
    </row>
    <row r="156" spans="2:6" x14ac:dyDescent="0.15">
      <c r="B156" s="40"/>
      <c r="D156" s="11"/>
      <c r="F156" s="4"/>
    </row>
    <row r="157" spans="2:6" x14ac:dyDescent="0.15">
      <c r="B157" s="40"/>
      <c r="D157" s="11"/>
      <c r="F157" s="4"/>
    </row>
    <row r="158" spans="2:6" x14ac:dyDescent="0.15">
      <c r="B158" s="40"/>
      <c r="D158" s="11"/>
      <c r="F158" s="4"/>
    </row>
    <row r="159" spans="2:6" x14ac:dyDescent="0.15">
      <c r="B159" s="40"/>
      <c r="D159" s="11"/>
      <c r="F159" s="4"/>
    </row>
    <row r="160" spans="2:6" x14ac:dyDescent="0.15">
      <c r="B160" s="40"/>
      <c r="D160" s="11"/>
      <c r="F160" s="4"/>
    </row>
    <row r="161" spans="2:6" x14ac:dyDescent="0.15">
      <c r="B161" s="40"/>
      <c r="D161" s="11"/>
      <c r="F161" s="4"/>
    </row>
    <row r="162" spans="2:6" x14ac:dyDescent="0.15">
      <c r="B162" s="40"/>
      <c r="D162" s="11"/>
      <c r="F162" s="4"/>
    </row>
    <row r="163" spans="2:6" x14ac:dyDescent="0.15">
      <c r="B163" s="40"/>
      <c r="D163" s="11"/>
      <c r="F163" s="4"/>
    </row>
    <row r="164" spans="2:6" x14ac:dyDescent="0.15">
      <c r="B164" s="40"/>
      <c r="D164" s="11"/>
      <c r="F164" s="4"/>
    </row>
    <row r="165" spans="2:6" x14ac:dyDescent="0.15">
      <c r="B165" s="40"/>
      <c r="D165" s="11"/>
      <c r="F165" s="4"/>
    </row>
    <row r="166" spans="2:6" x14ac:dyDescent="0.15">
      <c r="B166" s="40"/>
      <c r="D166" s="11"/>
      <c r="F166" s="4"/>
    </row>
    <row r="167" spans="2:6" x14ac:dyDescent="0.15">
      <c r="B167" s="40"/>
      <c r="D167" s="11"/>
      <c r="F167" s="4"/>
    </row>
    <row r="168" spans="2:6" x14ac:dyDescent="0.15">
      <c r="B168" s="40"/>
      <c r="D168" s="11"/>
      <c r="F168" s="4"/>
    </row>
    <row r="169" spans="2:6" x14ac:dyDescent="0.15">
      <c r="B169" s="40"/>
      <c r="D169" s="11"/>
      <c r="F169" s="4"/>
    </row>
    <row r="170" spans="2:6" x14ac:dyDescent="0.15">
      <c r="B170" s="40"/>
      <c r="D170" s="11"/>
      <c r="F170" s="4"/>
    </row>
    <row r="171" spans="2:6" x14ac:dyDescent="0.15">
      <c r="B171" s="40"/>
      <c r="D171" s="11"/>
      <c r="F171" s="4"/>
    </row>
    <row r="172" spans="2:6" x14ac:dyDescent="0.15">
      <c r="B172" s="40"/>
      <c r="D172" s="11"/>
      <c r="F172" s="4"/>
    </row>
    <row r="173" spans="2:6" x14ac:dyDescent="0.15">
      <c r="B173" s="40"/>
      <c r="D173" s="11"/>
      <c r="F173" s="4"/>
    </row>
    <row r="174" spans="2:6" x14ac:dyDescent="0.15">
      <c r="B174" s="40"/>
      <c r="D174" s="11"/>
      <c r="F174" s="4"/>
    </row>
    <row r="175" spans="2:6" x14ac:dyDescent="0.15">
      <c r="B175" s="40"/>
      <c r="D175" s="11"/>
      <c r="F175" s="4"/>
    </row>
    <row r="176" spans="2:6" x14ac:dyDescent="0.15">
      <c r="B176" s="40"/>
      <c r="D176" s="11"/>
      <c r="F176" s="4"/>
    </row>
    <row r="177" spans="2:9" x14ac:dyDescent="0.15">
      <c r="B177" s="40"/>
      <c r="D177" s="11"/>
      <c r="F177" s="4"/>
    </row>
    <row r="178" spans="2:9" x14ac:dyDescent="0.15">
      <c r="B178" s="40"/>
      <c r="D178" s="11"/>
      <c r="F178" s="4"/>
    </row>
    <row r="179" spans="2:9" x14ac:dyDescent="0.15">
      <c r="B179" s="58"/>
      <c r="D179" s="11"/>
      <c r="F179" s="4"/>
    </row>
    <row r="180" spans="2:9" ht="16" x14ac:dyDescent="0.15">
      <c r="B180" s="51"/>
      <c r="D180" s="11"/>
      <c r="F180" s="4"/>
    </row>
    <row r="181" spans="2:9" ht="16" x14ac:dyDescent="0.15">
      <c r="B181" s="51"/>
      <c r="D181" s="11"/>
      <c r="F181" s="4"/>
    </row>
    <row r="182" spans="2:9" x14ac:dyDescent="0.15">
      <c r="B182" s="40"/>
      <c r="D182" s="11"/>
      <c r="E182" s="40"/>
      <c r="F182" s="4"/>
      <c r="G182" s="40"/>
      <c r="H182" s="40"/>
      <c r="I182" s="40"/>
    </row>
    <row r="183" spans="2:9" x14ac:dyDescent="0.15">
      <c r="B183" s="40"/>
      <c r="D183" s="11"/>
      <c r="F183" s="4"/>
    </row>
    <row r="184" spans="2:9" x14ac:dyDescent="0.15">
      <c r="B184" s="40"/>
      <c r="D184" s="11"/>
      <c r="F184" s="4"/>
    </row>
    <row r="185" spans="2:9" x14ac:dyDescent="0.15">
      <c r="B185" s="40"/>
      <c r="D185" s="11"/>
      <c r="F185" s="4"/>
    </row>
    <row r="186" spans="2:9" x14ac:dyDescent="0.15">
      <c r="B186" s="40"/>
      <c r="D186" s="11"/>
      <c r="F186" s="4"/>
    </row>
    <row r="187" spans="2:9" x14ac:dyDescent="0.15">
      <c r="B187" s="40"/>
      <c r="D187" s="11"/>
      <c r="F187" s="4"/>
    </row>
    <row r="188" spans="2:9" x14ac:dyDescent="0.15">
      <c r="B188" s="40"/>
      <c r="D188" s="11"/>
      <c r="F188" s="4"/>
    </row>
    <row r="189" spans="2:9" x14ac:dyDescent="0.15">
      <c r="B189" s="40"/>
      <c r="D189" s="11"/>
      <c r="F189" s="4"/>
    </row>
    <row r="190" spans="2:9" x14ac:dyDescent="0.15">
      <c r="B190" s="40"/>
      <c r="D190" s="11"/>
      <c r="F190" s="4"/>
    </row>
    <row r="191" spans="2:9" x14ac:dyDescent="0.15">
      <c r="B191" s="40"/>
      <c r="D191" s="11"/>
      <c r="F191" s="4"/>
    </row>
    <row r="192" spans="2:9" x14ac:dyDescent="0.15">
      <c r="B192" s="40"/>
      <c r="D192" s="11"/>
      <c r="F192" s="4"/>
    </row>
    <row r="193" spans="2:6" x14ac:dyDescent="0.15">
      <c r="B193" s="40"/>
      <c r="D193" s="11"/>
      <c r="F193" s="4"/>
    </row>
    <row r="194" spans="2:6" x14ac:dyDescent="0.15">
      <c r="B194" s="40"/>
      <c r="D194" s="11"/>
      <c r="F194" s="4"/>
    </row>
    <row r="195" spans="2:6" x14ac:dyDescent="0.15">
      <c r="B195" s="40"/>
      <c r="D195" s="11"/>
      <c r="F195" s="4"/>
    </row>
    <row r="196" spans="2:6" x14ac:dyDescent="0.15">
      <c r="B196" s="40"/>
      <c r="D196" s="11"/>
      <c r="F196" s="4"/>
    </row>
    <row r="197" spans="2:6" x14ac:dyDescent="0.15">
      <c r="B197" s="40"/>
      <c r="D197" s="11"/>
      <c r="F197" s="4"/>
    </row>
    <row r="198" spans="2:6" x14ac:dyDescent="0.15">
      <c r="B198" s="40"/>
      <c r="D198" s="11"/>
      <c r="F198" s="4"/>
    </row>
    <row r="199" spans="2:6" x14ac:dyDescent="0.15">
      <c r="B199" s="40"/>
      <c r="D199" s="11"/>
      <c r="F199" s="4"/>
    </row>
    <row r="200" spans="2:6" x14ac:dyDescent="0.15">
      <c r="B200" s="40"/>
      <c r="D200" s="11"/>
      <c r="F200" s="4"/>
    </row>
    <row r="201" spans="2:6" x14ac:dyDescent="0.15">
      <c r="B201" s="40"/>
      <c r="D201" s="11"/>
      <c r="F201" s="4"/>
    </row>
    <row r="202" spans="2:6" x14ac:dyDescent="0.15">
      <c r="B202" s="40"/>
      <c r="D202" s="11"/>
      <c r="F202" s="4"/>
    </row>
    <row r="203" spans="2:6" x14ac:dyDescent="0.15">
      <c r="B203" s="40"/>
      <c r="D203" s="11"/>
      <c r="F203" s="4"/>
    </row>
    <row r="204" spans="2:6" x14ac:dyDescent="0.15">
      <c r="B204" s="40"/>
      <c r="D204" s="11"/>
      <c r="F204" s="4"/>
    </row>
    <row r="205" spans="2:6" x14ac:dyDescent="0.15">
      <c r="B205" s="40"/>
      <c r="D205" s="11"/>
      <c r="F205" s="4"/>
    </row>
    <row r="206" spans="2:6" x14ac:dyDescent="0.15">
      <c r="B206" s="40"/>
      <c r="D206" s="11"/>
      <c r="F206" s="4"/>
    </row>
    <row r="207" spans="2:6" x14ac:dyDescent="0.15">
      <c r="B207" s="40"/>
      <c r="D207" s="11"/>
      <c r="F207" s="4"/>
    </row>
    <row r="208" spans="2:6" x14ac:dyDescent="0.15">
      <c r="B208" s="40"/>
      <c r="D208" s="11"/>
      <c r="F208" s="4"/>
    </row>
    <row r="209" spans="2:6" x14ac:dyDescent="0.15">
      <c r="B209" s="40"/>
      <c r="D209" s="11"/>
      <c r="F209" s="4"/>
    </row>
    <row r="210" spans="2:6" x14ac:dyDescent="0.15">
      <c r="B210" s="40"/>
      <c r="D210" s="11"/>
      <c r="F210" s="4"/>
    </row>
    <row r="211" spans="2:6" x14ac:dyDescent="0.15">
      <c r="B211" s="40"/>
      <c r="D211" s="11"/>
      <c r="F211" s="4"/>
    </row>
    <row r="212" spans="2:6" x14ac:dyDescent="0.15">
      <c r="B212" s="40"/>
      <c r="D212" s="11"/>
      <c r="F212" s="4"/>
    </row>
    <row r="213" spans="2:6" x14ac:dyDescent="0.15">
      <c r="B213" s="40"/>
      <c r="D213" s="11"/>
      <c r="F213" s="4"/>
    </row>
    <row r="214" spans="2:6" x14ac:dyDescent="0.15">
      <c r="B214" s="40"/>
      <c r="D214" s="11"/>
      <c r="F214" s="4"/>
    </row>
    <row r="215" spans="2:6" x14ac:dyDescent="0.15">
      <c r="B215" s="40"/>
      <c r="D215" s="11"/>
      <c r="F215" s="4"/>
    </row>
    <row r="216" spans="2:6" x14ac:dyDescent="0.15">
      <c r="B216" s="40"/>
      <c r="D216" s="11"/>
      <c r="F216" s="4"/>
    </row>
    <row r="217" spans="2:6" x14ac:dyDescent="0.15">
      <c r="B217" s="40"/>
      <c r="D217" s="11"/>
      <c r="F217" s="4"/>
    </row>
    <row r="218" spans="2:6" x14ac:dyDescent="0.15">
      <c r="B218" s="11"/>
      <c r="D218" s="11"/>
      <c r="F218" s="4"/>
    </row>
    <row r="219" spans="2:6" ht="16" x14ac:dyDescent="0.15">
      <c r="B219" s="51"/>
      <c r="D219" s="11"/>
      <c r="F219" s="4"/>
    </row>
    <row r="220" spans="2:6" x14ac:dyDescent="0.15">
      <c r="B220" s="11"/>
      <c r="D220" s="11"/>
      <c r="F220" s="4"/>
    </row>
    <row r="221" spans="2:6" x14ac:dyDescent="0.15">
      <c r="B221" s="40"/>
      <c r="D221" s="11"/>
      <c r="F221" s="4"/>
    </row>
    <row r="222" spans="2:6" x14ac:dyDescent="0.15">
      <c r="B222" s="40"/>
      <c r="D222" s="11"/>
      <c r="F222" s="4"/>
    </row>
    <row r="223" spans="2:6" x14ac:dyDescent="0.15">
      <c r="B223" s="40"/>
      <c r="D223" s="11"/>
      <c r="F223" s="4"/>
    </row>
    <row r="224" spans="2:6" x14ac:dyDescent="0.15">
      <c r="B224" s="40"/>
      <c r="D224" s="11"/>
      <c r="F224" s="4"/>
    </row>
    <row r="225" spans="2:6" x14ac:dyDescent="0.15">
      <c r="B225" s="40"/>
      <c r="D225" s="11"/>
      <c r="F225" s="4"/>
    </row>
    <row r="226" spans="2:6" x14ac:dyDescent="0.15">
      <c r="B226" s="40"/>
      <c r="D226" s="11"/>
      <c r="F226" s="4"/>
    </row>
    <row r="227" spans="2:6" x14ac:dyDescent="0.15">
      <c r="B227" s="40"/>
      <c r="D227" s="11"/>
      <c r="F227" s="4"/>
    </row>
    <row r="228" spans="2:6" x14ac:dyDescent="0.15">
      <c r="B228" s="40"/>
      <c r="D228" s="11"/>
      <c r="F228" s="4"/>
    </row>
    <row r="229" spans="2:6" x14ac:dyDescent="0.15">
      <c r="B229" s="40"/>
      <c r="D229" s="11"/>
      <c r="F229" s="4"/>
    </row>
    <row r="230" spans="2:6" x14ac:dyDescent="0.15">
      <c r="B230" s="40"/>
      <c r="D230" s="11"/>
      <c r="F230" s="4"/>
    </row>
    <row r="231" spans="2:6" x14ac:dyDescent="0.15">
      <c r="B231" s="40"/>
      <c r="D231" s="11"/>
      <c r="F231" s="4"/>
    </row>
    <row r="232" spans="2:6" x14ac:dyDescent="0.15">
      <c r="B232" s="40"/>
      <c r="D232" s="11"/>
      <c r="F232" s="4"/>
    </row>
    <row r="233" spans="2:6" x14ac:dyDescent="0.15">
      <c r="B233" s="40"/>
      <c r="D233" s="11"/>
      <c r="F233" s="4"/>
    </row>
    <row r="234" spans="2:6" x14ac:dyDescent="0.15">
      <c r="B234" s="40"/>
      <c r="D234" s="11"/>
      <c r="F234" s="4"/>
    </row>
    <row r="235" spans="2:6" x14ac:dyDescent="0.15">
      <c r="B235" s="40"/>
      <c r="D235" s="11"/>
      <c r="F235" s="4"/>
    </row>
    <row r="236" spans="2:6" x14ac:dyDescent="0.15">
      <c r="B236" s="40"/>
      <c r="D236" s="11"/>
      <c r="F236" s="4"/>
    </row>
    <row r="237" spans="2:6" x14ac:dyDescent="0.15">
      <c r="B237" s="40"/>
      <c r="D237" s="11"/>
      <c r="F237" s="4"/>
    </row>
    <row r="238" spans="2:6" x14ac:dyDescent="0.15">
      <c r="B238" s="40"/>
      <c r="D238" s="11"/>
      <c r="F238" s="4"/>
    </row>
    <row r="239" spans="2:6" x14ac:dyDescent="0.15">
      <c r="B239" s="40"/>
      <c r="D239" s="11"/>
      <c r="F239" s="4"/>
    </row>
    <row r="240" spans="2:6" x14ac:dyDescent="0.15">
      <c r="B240" s="40"/>
      <c r="D240" s="11"/>
      <c r="F240" s="4"/>
    </row>
    <row r="241" spans="2:6" x14ac:dyDescent="0.15">
      <c r="B241" s="40"/>
      <c r="D241" s="11"/>
      <c r="F241" s="4"/>
    </row>
    <row r="242" spans="2:6" ht="15" customHeight="1" x14ac:dyDescent="0.15">
      <c r="B242" s="40"/>
      <c r="D242" s="11"/>
      <c r="F242" s="4"/>
    </row>
    <row r="243" spans="2:6" x14ac:dyDescent="0.15">
      <c r="B243" s="40"/>
      <c r="D243" s="11"/>
      <c r="F243" s="4"/>
    </row>
    <row r="244" spans="2:6" x14ac:dyDescent="0.15">
      <c r="B244" s="40"/>
      <c r="D244" s="11"/>
      <c r="F244" s="4"/>
    </row>
    <row r="245" spans="2:6" x14ac:dyDescent="0.15">
      <c r="B245" s="40"/>
      <c r="D245" s="11"/>
      <c r="F245" s="4"/>
    </row>
    <row r="246" spans="2:6" x14ac:dyDescent="0.15">
      <c r="B246" s="40"/>
      <c r="D246" s="11"/>
      <c r="F246" s="4"/>
    </row>
    <row r="247" spans="2:6" x14ac:dyDescent="0.15">
      <c r="B247" s="40"/>
      <c r="D247" s="11"/>
      <c r="F247" s="4"/>
    </row>
    <row r="248" spans="2:6" x14ac:dyDescent="0.15">
      <c r="B248" s="40"/>
      <c r="D248" s="11"/>
      <c r="F248" s="4"/>
    </row>
    <row r="249" spans="2:6" ht="16" x14ac:dyDescent="0.15">
      <c r="B249" s="51"/>
      <c r="D249" s="11"/>
      <c r="F249" s="4"/>
    </row>
    <row r="250" spans="2:6" x14ac:dyDescent="0.15">
      <c r="B250" s="40"/>
      <c r="D250" s="11"/>
      <c r="F250" s="4"/>
    </row>
    <row r="251" spans="2:6" x14ac:dyDescent="0.15">
      <c r="B251" s="40"/>
      <c r="D251" s="11"/>
      <c r="F251" s="4"/>
    </row>
    <row r="252" spans="2:6" x14ac:dyDescent="0.15">
      <c r="B252" s="40"/>
      <c r="D252" s="11"/>
      <c r="F252" s="4"/>
    </row>
    <row r="253" spans="2:6" x14ac:dyDescent="0.15">
      <c r="B253" s="40"/>
      <c r="D253" s="11"/>
      <c r="F253" s="4"/>
    </row>
    <row r="254" spans="2:6" x14ac:dyDescent="0.15">
      <c r="B254" s="40"/>
      <c r="C254" s="61"/>
      <c r="D254" s="11"/>
      <c r="F254" s="62"/>
    </row>
    <row r="255" spans="2:6" x14ac:dyDescent="0.15">
      <c r="B255" s="40"/>
      <c r="C255" s="61"/>
      <c r="D255" s="11"/>
      <c r="F255" s="4"/>
    </row>
    <row r="256" spans="2:6" x14ac:dyDescent="0.15">
      <c r="B256" s="40"/>
      <c r="C256" s="61"/>
      <c r="D256" s="11"/>
      <c r="F256" s="4"/>
    </row>
    <row r="257" spans="2:6" x14ac:dyDescent="0.15">
      <c r="B257" s="40"/>
      <c r="C257" s="61"/>
      <c r="D257" s="11"/>
      <c r="F257" s="4"/>
    </row>
    <row r="258" spans="2:6" x14ac:dyDescent="0.15">
      <c r="B258" s="40"/>
      <c r="C258" s="61"/>
      <c r="D258" s="11"/>
      <c r="F258" s="4"/>
    </row>
    <row r="259" spans="2:6" x14ac:dyDescent="0.15">
      <c r="B259" s="40"/>
      <c r="D259" s="11"/>
      <c r="F259" s="4"/>
    </row>
    <row r="260" spans="2:6" ht="16" x14ac:dyDescent="0.15">
      <c r="B260" s="51"/>
      <c r="D260" s="11"/>
      <c r="F260" s="4"/>
    </row>
    <row r="261" spans="2:6" x14ac:dyDescent="0.15">
      <c r="B261" s="40"/>
      <c r="D261" s="11"/>
      <c r="F261" s="4"/>
    </row>
    <row r="262" spans="2:6" x14ac:dyDescent="0.15">
      <c r="B262" s="40"/>
      <c r="D262" s="11"/>
      <c r="F262" s="4"/>
    </row>
    <row r="263" spans="2:6" x14ac:dyDescent="0.15">
      <c r="B263" s="40"/>
      <c r="D263" s="11"/>
      <c r="F263" s="4"/>
    </row>
    <row r="264" spans="2:6" x14ac:dyDescent="0.15">
      <c r="B264" s="40"/>
      <c r="D264" s="11"/>
      <c r="F264" s="4"/>
    </row>
    <row r="265" spans="2:6" x14ac:dyDescent="0.15">
      <c r="B265" s="40"/>
      <c r="D265" s="11"/>
      <c r="F265" s="4"/>
    </row>
    <row r="266" spans="2:6" x14ac:dyDescent="0.15">
      <c r="B266" s="40"/>
      <c r="D266" s="11"/>
      <c r="F266" s="4"/>
    </row>
    <row r="267" spans="2:6" x14ac:dyDescent="0.15">
      <c r="B267" s="40"/>
      <c r="D267" s="11"/>
      <c r="F267" s="4"/>
    </row>
    <row r="268" spans="2:6" x14ac:dyDescent="0.15">
      <c r="B268" s="40"/>
      <c r="D268" s="11"/>
      <c r="F268" s="4"/>
    </row>
    <row r="269" spans="2:6" x14ac:dyDescent="0.15">
      <c r="B269" s="40"/>
      <c r="D269" s="11"/>
      <c r="F269" s="4"/>
    </row>
    <row r="270" spans="2:6" x14ac:dyDescent="0.15">
      <c r="B270" s="40"/>
      <c r="D270" s="11"/>
      <c r="F270" s="4"/>
    </row>
    <row r="271" spans="2:6" x14ac:dyDescent="0.15">
      <c r="B271" s="40"/>
      <c r="D271" s="11"/>
      <c r="F271" s="4"/>
    </row>
    <row r="272" spans="2:6" x14ac:dyDescent="0.15">
      <c r="B272" s="40"/>
      <c r="D272" s="11"/>
      <c r="F272" s="4"/>
    </row>
    <row r="273" spans="2:6" x14ac:dyDescent="0.15">
      <c r="B273" s="40"/>
      <c r="D273" s="11"/>
      <c r="F273" s="4"/>
    </row>
    <row r="274" spans="2:6" x14ac:dyDescent="0.15">
      <c r="B274" s="40"/>
      <c r="D274" s="11"/>
      <c r="F274" s="4"/>
    </row>
    <row r="275" spans="2:6" x14ac:dyDescent="0.15">
      <c r="B275" s="40"/>
      <c r="D275" s="11"/>
      <c r="F275" s="4"/>
    </row>
    <row r="276" spans="2:6" x14ac:dyDescent="0.15">
      <c r="B276" s="40"/>
      <c r="D276" s="11"/>
      <c r="F276" s="4"/>
    </row>
    <row r="277" spans="2:6" x14ac:dyDescent="0.15">
      <c r="B277" s="40"/>
      <c r="D277" s="11"/>
      <c r="F277" s="4"/>
    </row>
    <row r="278" spans="2:6" x14ac:dyDescent="0.15">
      <c r="B278" s="40"/>
      <c r="D278" s="11"/>
      <c r="F278" s="4"/>
    </row>
    <row r="279" spans="2:6" x14ac:dyDescent="0.15">
      <c r="B279" s="40"/>
      <c r="D279" s="11"/>
      <c r="F279" s="4"/>
    </row>
    <row r="280" spans="2:6" x14ac:dyDescent="0.15">
      <c r="B280" s="40"/>
      <c r="D280" s="11"/>
      <c r="F280" s="4"/>
    </row>
    <row r="281" spans="2:6" x14ac:dyDescent="0.15">
      <c r="B281" s="40"/>
      <c r="D281" s="11"/>
      <c r="F281" s="4"/>
    </row>
    <row r="282" spans="2:6" x14ac:dyDescent="0.15">
      <c r="B282" s="40"/>
      <c r="D282" s="11"/>
      <c r="F282" s="4"/>
    </row>
    <row r="283" spans="2:6" x14ac:dyDescent="0.15">
      <c r="B283" s="40"/>
      <c r="D283" s="11"/>
      <c r="F283" s="4"/>
    </row>
    <row r="284" spans="2:6" x14ac:dyDescent="0.15">
      <c r="B284" s="40"/>
      <c r="D284" s="11"/>
      <c r="F284" s="4"/>
    </row>
    <row r="285" spans="2:6" x14ac:dyDescent="0.15">
      <c r="B285" s="40"/>
      <c r="D285" s="11"/>
      <c r="F285" s="4"/>
    </row>
    <row r="286" spans="2:6" x14ac:dyDescent="0.15">
      <c r="B286" s="40"/>
      <c r="D286" s="11"/>
      <c r="F286" s="4"/>
    </row>
    <row r="287" spans="2:6" x14ac:dyDescent="0.15">
      <c r="B287" s="40"/>
      <c r="D287" s="11"/>
      <c r="F287" s="4"/>
    </row>
    <row r="288" spans="2:6" x14ac:dyDescent="0.15">
      <c r="B288" s="40"/>
      <c r="D288" s="11"/>
      <c r="F288" s="4"/>
    </row>
    <row r="289" spans="2:6" x14ac:dyDescent="0.15">
      <c r="B289" s="40"/>
      <c r="D289" s="11"/>
      <c r="F289" s="4"/>
    </row>
    <row r="290" spans="2:6" x14ac:dyDescent="0.15">
      <c r="B290" s="40"/>
      <c r="D290" s="11"/>
      <c r="F290" s="4"/>
    </row>
    <row r="291" spans="2:6" x14ac:dyDescent="0.15">
      <c r="B291" s="40"/>
      <c r="D291" s="11"/>
      <c r="F291" s="4"/>
    </row>
    <row r="292" spans="2:6" x14ac:dyDescent="0.15">
      <c r="B292" s="40"/>
      <c r="D292" s="11"/>
      <c r="F292" s="4"/>
    </row>
    <row r="293" spans="2:6" x14ac:dyDescent="0.15">
      <c r="B293" s="40"/>
      <c r="D293" s="11"/>
      <c r="F293" s="4"/>
    </row>
    <row r="294" spans="2:6" x14ac:dyDescent="0.15">
      <c r="B294" s="40"/>
      <c r="D294" s="11"/>
      <c r="F294" s="4"/>
    </row>
    <row r="295" spans="2:6" ht="16" x14ac:dyDescent="0.15">
      <c r="B295" s="51"/>
      <c r="D295" s="11"/>
      <c r="F295" s="4"/>
    </row>
    <row r="296" spans="2:6" x14ac:dyDescent="0.15">
      <c r="B296" s="40"/>
      <c r="D296" s="11"/>
      <c r="F296" s="4"/>
    </row>
    <row r="297" spans="2:6" x14ac:dyDescent="0.15">
      <c r="B297" s="40"/>
      <c r="D297" s="11"/>
      <c r="F297" s="4"/>
    </row>
    <row r="298" spans="2:6" x14ac:dyDescent="0.15">
      <c r="B298" s="40"/>
      <c r="D298" s="11"/>
      <c r="F298" s="4"/>
    </row>
    <row r="299" spans="2:6" x14ac:dyDescent="0.15">
      <c r="B299" s="40"/>
      <c r="D299" s="11"/>
      <c r="F299" s="4"/>
    </row>
    <row r="300" spans="2:6" x14ac:dyDescent="0.15">
      <c r="B300" s="40"/>
      <c r="D300" s="11"/>
      <c r="F300" s="4"/>
    </row>
    <row r="301" spans="2:6" x14ac:dyDescent="0.15">
      <c r="B301" s="40"/>
      <c r="D301" s="11"/>
      <c r="F301" s="4"/>
    </row>
    <row r="302" spans="2:6" x14ac:dyDescent="0.15">
      <c r="B302" s="40"/>
      <c r="D302" s="11"/>
      <c r="F302" s="4"/>
    </row>
    <row r="303" spans="2:6" x14ac:dyDescent="0.15">
      <c r="B303" s="40"/>
      <c r="D303" s="11"/>
      <c r="F303" s="4"/>
    </row>
    <row r="304" spans="2:6" x14ac:dyDescent="0.15">
      <c r="B304" s="40"/>
      <c r="D304" s="11"/>
      <c r="F304" s="4"/>
    </row>
    <row r="305" spans="2:6" x14ac:dyDescent="0.15">
      <c r="B305" s="40"/>
      <c r="D305" s="11"/>
      <c r="F305" s="4"/>
    </row>
    <row r="306" spans="2:6" x14ac:dyDescent="0.15">
      <c r="B306" s="40"/>
      <c r="D306" s="11"/>
      <c r="F306" s="4"/>
    </row>
    <row r="307" spans="2:6" x14ac:dyDescent="0.15">
      <c r="B307" s="40"/>
      <c r="D307" s="11"/>
      <c r="F307" s="4"/>
    </row>
    <row r="308" spans="2:6" x14ac:dyDescent="0.15">
      <c r="B308" s="40"/>
      <c r="D308" s="11"/>
      <c r="F308" s="4"/>
    </row>
    <row r="309" spans="2:6" x14ac:dyDescent="0.15">
      <c r="B309" s="40"/>
      <c r="D309" s="11"/>
      <c r="F309" s="4"/>
    </row>
    <row r="310" spans="2:6" x14ac:dyDescent="0.15">
      <c r="B310" s="40"/>
      <c r="D310" s="11"/>
      <c r="F310" s="4"/>
    </row>
    <row r="311" spans="2:6" x14ac:dyDescent="0.15">
      <c r="B311" s="40"/>
      <c r="D311" s="11"/>
      <c r="F311" s="4"/>
    </row>
    <row r="312" spans="2:6" x14ac:dyDescent="0.15">
      <c r="B312" s="40"/>
      <c r="D312" s="11"/>
      <c r="F312" s="4"/>
    </row>
    <row r="313" spans="2:6" x14ac:dyDescent="0.15">
      <c r="B313" s="40"/>
      <c r="D313" s="11"/>
      <c r="F313" s="4"/>
    </row>
    <row r="314" spans="2:6" x14ac:dyDescent="0.15">
      <c r="B314" s="40"/>
      <c r="D314" s="11"/>
      <c r="F314" s="4"/>
    </row>
    <row r="315" spans="2:6" x14ac:dyDescent="0.15">
      <c r="B315" s="40"/>
      <c r="D315" s="11"/>
      <c r="F315" s="4"/>
    </row>
    <row r="316" spans="2:6" x14ac:dyDescent="0.15">
      <c r="B316" s="40"/>
      <c r="D316" s="11"/>
      <c r="F316" s="4"/>
    </row>
    <row r="317" spans="2:6" x14ac:dyDescent="0.15">
      <c r="B317" s="40"/>
      <c r="F317" s="4"/>
    </row>
    <row r="318" spans="2:6" x14ac:dyDescent="0.15">
      <c r="B318" s="40"/>
      <c r="F318" s="4"/>
    </row>
    <row r="319" spans="2:6" x14ac:dyDescent="0.15">
      <c r="B319" s="40"/>
      <c r="F319" s="4"/>
    </row>
    <row r="320" spans="2:6" ht="16" x14ac:dyDescent="0.15">
      <c r="B320" s="51"/>
      <c r="F320" s="4"/>
    </row>
    <row r="321" spans="2:6" x14ac:dyDescent="0.15">
      <c r="B321" s="40"/>
      <c r="F321" s="4"/>
    </row>
    <row r="322" spans="2:6" x14ac:dyDescent="0.15">
      <c r="B322" s="40"/>
      <c r="F322" s="4"/>
    </row>
    <row r="323" spans="2:6" x14ac:dyDescent="0.15">
      <c r="B323" s="40"/>
      <c r="F323" s="4"/>
    </row>
    <row r="324" spans="2:6" x14ac:dyDescent="0.15">
      <c r="B324" s="40"/>
      <c r="F324" s="4"/>
    </row>
    <row r="325" spans="2:6" x14ac:dyDescent="0.15">
      <c r="B325" s="40"/>
      <c r="F325" s="4"/>
    </row>
    <row r="326" spans="2:6" x14ac:dyDescent="0.15">
      <c r="B326" s="40"/>
      <c r="F326" s="4"/>
    </row>
    <row r="327" spans="2:6" x14ac:dyDescent="0.15">
      <c r="B327" s="40"/>
      <c r="F327" s="4"/>
    </row>
    <row r="328" spans="2:6" x14ac:dyDescent="0.15">
      <c r="B328" s="40"/>
      <c r="F328" s="4"/>
    </row>
    <row r="329" spans="2:6" x14ac:dyDescent="0.15">
      <c r="B329" s="40"/>
      <c r="F329" s="4"/>
    </row>
    <row r="330" spans="2:6" x14ac:dyDescent="0.15">
      <c r="B330" s="40"/>
      <c r="F330" s="4"/>
    </row>
    <row r="331" spans="2:6" x14ac:dyDescent="0.15">
      <c r="B331" s="40"/>
      <c r="F331" s="4"/>
    </row>
    <row r="332" spans="2:6" x14ac:dyDescent="0.15">
      <c r="B332" s="40"/>
      <c r="F332" s="4"/>
    </row>
    <row r="333" spans="2:6" x14ac:dyDescent="0.15">
      <c r="B333" s="40"/>
      <c r="F333" s="4"/>
    </row>
    <row r="334" spans="2:6" x14ac:dyDescent="0.15">
      <c r="B334" s="40"/>
      <c r="F334" s="4"/>
    </row>
    <row r="335" spans="2:6" x14ac:dyDescent="0.15">
      <c r="B335" s="40"/>
      <c r="F335" s="4"/>
    </row>
    <row r="336" spans="2:6" x14ac:dyDescent="0.15">
      <c r="B336" s="40"/>
      <c r="F336" s="4"/>
    </row>
    <row r="337" spans="2:6" x14ac:dyDescent="0.15">
      <c r="B337" s="40"/>
      <c r="F337" s="4"/>
    </row>
    <row r="338" spans="2:6" x14ac:dyDescent="0.15">
      <c r="B338" s="40"/>
      <c r="F338" s="4"/>
    </row>
    <row r="339" spans="2:6" x14ac:dyDescent="0.15">
      <c r="B339" s="40"/>
      <c r="F339" s="4"/>
    </row>
    <row r="340" spans="2:6" x14ac:dyDescent="0.15">
      <c r="B340" s="40"/>
      <c r="F340" s="4"/>
    </row>
    <row r="341" spans="2:6" x14ac:dyDescent="0.15">
      <c r="B341" s="40"/>
      <c r="F341" s="4"/>
    </row>
    <row r="342" spans="2:6" x14ac:dyDescent="0.15">
      <c r="B342" s="40"/>
      <c r="F342" s="4"/>
    </row>
    <row r="343" spans="2:6" x14ac:dyDescent="0.15">
      <c r="B343" s="40"/>
      <c r="F343" s="4"/>
    </row>
    <row r="344" spans="2:6" x14ac:dyDescent="0.15">
      <c r="B344" s="40"/>
      <c r="F344" s="4"/>
    </row>
    <row r="345" spans="2:6" x14ac:dyDescent="0.15">
      <c r="B345" s="40"/>
      <c r="F345" s="4"/>
    </row>
    <row r="346" spans="2:6" x14ac:dyDescent="0.15">
      <c r="B346" s="40"/>
      <c r="F346" s="4"/>
    </row>
    <row r="347" spans="2:6" x14ac:dyDescent="0.15">
      <c r="B347" s="40"/>
      <c r="F347" s="62"/>
    </row>
    <row r="348" spans="2:6" x14ac:dyDescent="0.15">
      <c r="B348" s="40"/>
      <c r="F348" s="4"/>
    </row>
    <row r="349" spans="2:6" x14ac:dyDescent="0.15">
      <c r="B349" s="40"/>
      <c r="F349" s="4"/>
    </row>
    <row r="350" spans="2:6" x14ac:dyDescent="0.15">
      <c r="B350" s="11"/>
      <c r="F350" s="4"/>
    </row>
    <row r="351" spans="2:6" x14ac:dyDescent="0.15">
      <c r="B351" s="11"/>
      <c r="F351" s="4"/>
    </row>
    <row r="352" spans="2:6" x14ac:dyDescent="0.15">
      <c r="B352" s="11"/>
      <c r="F352" s="4"/>
    </row>
    <row r="353" spans="2:6" x14ac:dyDescent="0.15">
      <c r="B353" s="11"/>
      <c r="F353" s="4"/>
    </row>
    <row r="354" spans="2:6" x14ac:dyDescent="0.15">
      <c r="B354" s="11"/>
      <c r="F354" s="4"/>
    </row>
    <row r="355" spans="2:6" x14ac:dyDescent="0.15">
      <c r="F355" s="4"/>
    </row>
    <row r="356" spans="2:6" x14ac:dyDescent="0.15">
      <c r="F356" s="4"/>
    </row>
    <row r="357" spans="2:6" x14ac:dyDescent="0.15">
      <c r="F357" s="4"/>
    </row>
    <row r="358" spans="2:6" x14ac:dyDescent="0.15">
      <c r="F358" s="4"/>
    </row>
    <row r="359" spans="2:6" x14ac:dyDescent="0.15">
      <c r="F359" s="4"/>
    </row>
    <row r="360" spans="2:6" x14ac:dyDescent="0.15">
      <c r="F360" s="4"/>
    </row>
    <row r="361" spans="2:6" x14ac:dyDescent="0.15">
      <c r="F361" s="4"/>
    </row>
    <row r="362" spans="2:6" x14ac:dyDescent="0.15">
      <c r="F362" s="4"/>
    </row>
    <row r="363" spans="2:6" x14ac:dyDescent="0.15">
      <c r="F363" s="4"/>
    </row>
    <row r="364" spans="2:6" x14ac:dyDescent="0.15">
      <c r="F364" s="4"/>
    </row>
    <row r="365" spans="2:6" x14ac:dyDescent="0.15">
      <c r="F365" s="4"/>
    </row>
    <row r="366" spans="2:6" x14ac:dyDescent="0.15">
      <c r="F366" s="4"/>
    </row>
    <row r="367" spans="2:6" x14ac:dyDescent="0.15">
      <c r="F367" s="4"/>
    </row>
    <row r="368" spans="2:6" x14ac:dyDescent="0.15">
      <c r="F368" s="4"/>
    </row>
    <row r="369" spans="6:6" x14ac:dyDescent="0.15">
      <c r="F369" s="4"/>
    </row>
    <row r="370" spans="6:6" x14ac:dyDescent="0.15">
      <c r="F370" s="4"/>
    </row>
    <row r="371" spans="6:6" x14ac:dyDescent="0.15">
      <c r="F371" s="4"/>
    </row>
    <row r="372" spans="6:6" x14ac:dyDescent="0.15">
      <c r="F372" s="4"/>
    </row>
    <row r="373" spans="6:6" x14ac:dyDescent="0.15">
      <c r="F373" s="4"/>
    </row>
    <row r="374" spans="6:6" x14ac:dyDescent="0.15">
      <c r="F374" s="4"/>
    </row>
    <row r="375" spans="6:6" x14ac:dyDescent="0.15">
      <c r="F375" s="4"/>
    </row>
    <row r="376" spans="6:6" x14ac:dyDescent="0.15">
      <c r="F376" s="4"/>
    </row>
    <row r="377" spans="6:6" x14ac:dyDescent="0.15">
      <c r="F377" s="4"/>
    </row>
    <row r="378" spans="6:6" x14ac:dyDescent="0.15">
      <c r="F378" s="4"/>
    </row>
    <row r="379" spans="6:6" x14ac:dyDescent="0.15">
      <c r="F379" s="4"/>
    </row>
    <row r="380" spans="6:6" x14ac:dyDescent="0.15">
      <c r="F380" s="4"/>
    </row>
    <row r="381" spans="6:6" x14ac:dyDescent="0.15">
      <c r="F381" s="4"/>
    </row>
    <row r="382" spans="6:6" x14ac:dyDescent="0.15">
      <c r="F382" s="4"/>
    </row>
    <row r="383" spans="6:6" x14ac:dyDescent="0.15">
      <c r="F383" s="4"/>
    </row>
    <row r="384" spans="6:6" x14ac:dyDescent="0.15">
      <c r="F384" s="4"/>
    </row>
    <row r="385" spans="6:6" x14ac:dyDescent="0.15">
      <c r="F385" s="4"/>
    </row>
    <row r="386" spans="6:6" x14ac:dyDescent="0.15">
      <c r="F386" s="4"/>
    </row>
    <row r="387" spans="6:6" x14ac:dyDescent="0.15">
      <c r="F387" s="4"/>
    </row>
    <row r="388" spans="6:6" x14ac:dyDescent="0.15">
      <c r="F388" s="4"/>
    </row>
    <row r="389" spans="6:6" x14ac:dyDescent="0.15">
      <c r="F389" s="4"/>
    </row>
    <row r="390" spans="6:6" x14ac:dyDescent="0.15">
      <c r="F390" s="4"/>
    </row>
    <row r="391" spans="6:6" x14ac:dyDescent="0.15">
      <c r="F391" s="4"/>
    </row>
    <row r="392" spans="6:6" x14ac:dyDescent="0.15">
      <c r="F392" s="4"/>
    </row>
    <row r="393" spans="6:6" x14ac:dyDescent="0.15">
      <c r="F393" s="4"/>
    </row>
    <row r="394" spans="6:6" x14ac:dyDescent="0.15">
      <c r="F394" s="4"/>
    </row>
    <row r="395" spans="6:6" x14ac:dyDescent="0.15">
      <c r="F395" s="4"/>
    </row>
    <row r="396" spans="6:6" x14ac:dyDescent="0.15">
      <c r="F396" s="4"/>
    </row>
    <row r="397" spans="6:6" x14ac:dyDescent="0.15">
      <c r="F397" s="4"/>
    </row>
    <row r="398" spans="6:6" x14ac:dyDescent="0.15">
      <c r="F398" s="4"/>
    </row>
    <row r="399" spans="6:6" x14ac:dyDescent="0.15">
      <c r="F399" s="4"/>
    </row>
    <row r="400" spans="6:6" x14ac:dyDescent="0.15">
      <c r="F400" s="4"/>
    </row>
    <row r="401" spans="6:6" x14ac:dyDescent="0.15">
      <c r="F401" s="4"/>
    </row>
    <row r="402" spans="6:6" x14ac:dyDescent="0.15">
      <c r="F402" s="4"/>
    </row>
    <row r="403" spans="6:6" x14ac:dyDescent="0.15">
      <c r="F403" s="4"/>
    </row>
    <row r="404" spans="6:6" x14ac:dyDescent="0.15">
      <c r="F404" s="4"/>
    </row>
    <row r="405" spans="6:6" x14ac:dyDescent="0.15">
      <c r="F405" s="4"/>
    </row>
    <row r="406" spans="6:6" x14ac:dyDescent="0.15">
      <c r="F406" s="4"/>
    </row>
    <row r="407" spans="6:6" x14ac:dyDescent="0.15">
      <c r="F407" s="4"/>
    </row>
    <row r="408" spans="6:6" x14ac:dyDescent="0.15">
      <c r="F408" s="4"/>
    </row>
    <row r="409" spans="6:6" x14ac:dyDescent="0.15">
      <c r="F409" s="4"/>
    </row>
    <row r="410" spans="6:6" x14ac:dyDescent="0.15">
      <c r="F410" s="4"/>
    </row>
    <row r="411" spans="6:6" x14ac:dyDescent="0.15">
      <c r="F411" s="4"/>
    </row>
    <row r="412" spans="6:6" x14ac:dyDescent="0.15">
      <c r="F412" s="4"/>
    </row>
    <row r="413" spans="6:6" x14ac:dyDescent="0.15">
      <c r="F413" s="4"/>
    </row>
    <row r="414" spans="6:6" x14ac:dyDescent="0.15">
      <c r="F414" s="4"/>
    </row>
    <row r="415" spans="6:6" x14ac:dyDescent="0.15">
      <c r="F415" s="4"/>
    </row>
    <row r="416" spans="6:6" x14ac:dyDescent="0.15">
      <c r="F416" s="4"/>
    </row>
    <row r="417" spans="6:6" x14ac:dyDescent="0.15">
      <c r="F417" s="4"/>
    </row>
    <row r="418" spans="6:6" x14ac:dyDescent="0.15">
      <c r="F418" s="4"/>
    </row>
    <row r="419" spans="6:6" x14ac:dyDescent="0.15">
      <c r="F419" s="4"/>
    </row>
    <row r="420" spans="6:6" x14ac:dyDescent="0.15">
      <c r="F420" s="4"/>
    </row>
    <row r="421" spans="6:6" x14ac:dyDescent="0.15">
      <c r="F421" s="4"/>
    </row>
    <row r="422" spans="6:6" x14ac:dyDescent="0.15">
      <c r="F422" s="4"/>
    </row>
    <row r="423" spans="6:6" x14ac:dyDescent="0.15">
      <c r="F423" s="4"/>
    </row>
    <row r="424" spans="6:6" x14ac:dyDescent="0.15">
      <c r="F424" s="4"/>
    </row>
    <row r="425" spans="6:6" x14ac:dyDescent="0.15">
      <c r="F425" s="4"/>
    </row>
    <row r="426" spans="6:6" x14ac:dyDescent="0.15">
      <c r="F426" s="4"/>
    </row>
    <row r="427" spans="6:6" x14ac:dyDescent="0.15">
      <c r="F427" s="4"/>
    </row>
    <row r="428" spans="6:6" x14ac:dyDescent="0.15">
      <c r="F428" s="4"/>
    </row>
    <row r="429" spans="6:6" x14ac:dyDescent="0.15">
      <c r="F429" s="4"/>
    </row>
    <row r="430" spans="6:6" x14ac:dyDescent="0.15">
      <c r="F430" s="4"/>
    </row>
    <row r="431" spans="6:6" x14ac:dyDescent="0.15">
      <c r="F431" s="4"/>
    </row>
    <row r="432" spans="6:6" x14ac:dyDescent="0.15">
      <c r="F432" s="4"/>
    </row>
    <row r="433" spans="6:6" x14ac:dyDescent="0.15">
      <c r="F433" s="4"/>
    </row>
    <row r="434" spans="6:6" x14ac:dyDescent="0.15">
      <c r="F434" s="4"/>
    </row>
    <row r="435" spans="6:6" x14ac:dyDescent="0.15">
      <c r="F435" s="4"/>
    </row>
    <row r="436" spans="6:6" x14ac:dyDescent="0.15">
      <c r="F436" s="4"/>
    </row>
    <row r="437" spans="6:6" x14ac:dyDescent="0.15">
      <c r="F437" s="4"/>
    </row>
    <row r="438" spans="6:6" x14ac:dyDescent="0.15">
      <c r="F438" s="4"/>
    </row>
    <row r="439" spans="6:6" x14ac:dyDescent="0.15">
      <c r="F439" s="4"/>
    </row>
    <row r="440" spans="6:6" x14ac:dyDescent="0.15">
      <c r="F440" s="4"/>
    </row>
    <row r="441" spans="6:6" x14ac:dyDescent="0.15">
      <c r="F441" s="4"/>
    </row>
    <row r="442" spans="6:6" x14ac:dyDescent="0.15">
      <c r="F442" s="4"/>
    </row>
    <row r="443" spans="6:6" x14ac:dyDescent="0.15">
      <c r="F443" s="4"/>
    </row>
    <row r="444" spans="6:6" x14ac:dyDescent="0.15">
      <c r="F444" s="4"/>
    </row>
    <row r="445" spans="6:6" x14ac:dyDescent="0.15">
      <c r="F445" s="4"/>
    </row>
    <row r="446" spans="6:6" x14ac:dyDescent="0.15">
      <c r="F446" s="4"/>
    </row>
    <row r="447" spans="6:6" x14ac:dyDescent="0.15">
      <c r="F447" s="4"/>
    </row>
    <row r="448" spans="6:6" x14ac:dyDescent="0.15">
      <c r="F448" s="4"/>
    </row>
    <row r="449" spans="6:6" x14ac:dyDescent="0.15">
      <c r="F449" s="4"/>
    </row>
    <row r="450" spans="6:6" x14ac:dyDescent="0.15">
      <c r="F450" s="4"/>
    </row>
    <row r="451" spans="6:6" x14ac:dyDescent="0.15">
      <c r="F451" s="4"/>
    </row>
    <row r="452" spans="6:6" x14ac:dyDescent="0.15">
      <c r="F452" s="4"/>
    </row>
    <row r="453" spans="6:6" x14ac:dyDescent="0.15">
      <c r="F453" s="4"/>
    </row>
    <row r="454" spans="6:6" x14ac:dyDescent="0.15">
      <c r="F454" s="4"/>
    </row>
    <row r="455" spans="6:6" x14ac:dyDescent="0.15">
      <c r="F455" s="4"/>
    </row>
    <row r="456" spans="6:6" x14ac:dyDescent="0.15">
      <c r="F456" s="4"/>
    </row>
    <row r="457" spans="6:6" x14ac:dyDescent="0.15">
      <c r="F457" s="4"/>
    </row>
    <row r="458" spans="6:6" x14ac:dyDescent="0.15">
      <c r="F458" s="4"/>
    </row>
    <row r="459" spans="6:6" x14ac:dyDescent="0.15">
      <c r="F459" s="4"/>
    </row>
    <row r="460" spans="6:6" x14ac:dyDescent="0.15">
      <c r="F460" s="4"/>
    </row>
    <row r="461" spans="6:6" x14ac:dyDescent="0.15">
      <c r="F461" s="4"/>
    </row>
    <row r="462" spans="6:6" x14ac:dyDescent="0.15">
      <c r="F462" s="4"/>
    </row>
    <row r="463" spans="6:6" x14ac:dyDescent="0.15">
      <c r="F463" s="4"/>
    </row>
    <row r="464" spans="6:6" x14ac:dyDescent="0.15">
      <c r="F464" s="4"/>
    </row>
    <row r="465" spans="6:6" x14ac:dyDescent="0.15">
      <c r="F465" s="4"/>
    </row>
    <row r="466" spans="6:6" x14ac:dyDescent="0.15">
      <c r="F466" s="4"/>
    </row>
    <row r="467" spans="6:6" x14ac:dyDescent="0.15">
      <c r="F467" s="4"/>
    </row>
    <row r="468" spans="6:6" x14ac:dyDescent="0.15">
      <c r="F468" s="4"/>
    </row>
    <row r="469" spans="6:6" x14ac:dyDescent="0.15">
      <c r="F469" s="4"/>
    </row>
    <row r="470" spans="6:6" x14ac:dyDescent="0.15">
      <c r="F470" s="4"/>
    </row>
    <row r="471" spans="6:6" x14ac:dyDescent="0.15">
      <c r="F471" s="4"/>
    </row>
    <row r="472" spans="6:6" x14ac:dyDescent="0.15">
      <c r="F472" s="4"/>
    </row>
    <row r="473" spans="6:6" x14ac:dyDescent="0.15">
      <c r="F473" s="4"/>
    </row>
    <row r="474" spans="6:6" x14ac:dyDescent="0.15">
      <c r="F474" s="4"/>
    </row>
    <row r="475" spans="6:6" x14ac:dyDescent="0.15">
      <c r="F475" s="4"/>
    </row>
    <row r="476" spans="6:6" x14ac:dyDescent="0.15">
      <c r="F476" s="4"/>
    </row>
    <row r="477" spans="6:6" x14ac:dyDescent="0.15">
      <c r="F477" s="4"/>
    </row>
    <row r="478" spans="6:6" x14ac:dyDescent="0.15">
      <c r="F478" s="4"/>
    </row>
    <row r="479" spans="6:6" x14ac:dyDescent="0.15">
      <c r="F479" s="4"/>
    </row>
    <row r="480" spans="6:6" x14ac:dyDescent="0.15">
      <c r="F480" s="4"/>
    </row>
    <row r="481" spans="6:6" x14ac:dyDescent="0.15">
      <c r="F481" s="4"/>
    </row>
    <row r="482" spans="6:6" x14ac:dyDescent="0.15">
      <c r="F482" s="4"/>
    </row>
    <row r="483" spans="6:6" x14ac:dyDescent="0.15">
      <c r="F483" s="4"/>
    </row>
    <row r="484" spans="6:6" x14ac:dyDescent="0.15">
      <c r="F484" s="4"/>
    </row>
    <row r="485" spans="6:6" x14ac:dyDescent="0.15">
      <c r="F485" s="4"/>
    </row>
    <row r="486" spans="6:6" x14ac:dyDescent="0.15">
      <c r="F486" s="4"/>
    </row>
    <row r="487" spans="6:6" x14ac:dyDescent="0.15">
      <c r="F487" s="4"/>
    </row>
    <row r="488" spans="6:6" x14ac:dyDescent="0.15">
      <c r="F488" s="4"/>
    </row>
    <row r="489" spans="6:6" x14ac:dyDescent="0.15">
      <c r="F489" s="4"/>
    </row>
    <row r="490" spans="6:6" x14ac:dyDescent="0.15">
      <c r="F490" s="4"/>
    </row>
    <row r="491" spans="6:6" x14ac:dyDescent="0.15">
      <c r="F491" s="4"/>
    </row>
    <row r="492" spans="6:6" x14ac:dyDescent="0.15">
      <c r="F492" s="4"/>
    </row>
    <row r="493" spans="6:6" x14ac:dyDescent="0.15">
      <c r="F493" s="4"/>
    </row>
    <row r="494" spans="6:6" x14ac:dyDescent="0.15">
      <c r="F494" s="4"/>
    </row>
    <row r="495" spans="6:6" x14ac:dyDescent="0.15">
      <c r="F495" s="4"/>
    </row>
    <row r="496" spans="6:6" x14ac:dyDescent="0.15">
      <c r="F496" s="4"/>
    </row>
    <row r="497" spans="6:6" x14ac:dyDescent="0.15">
      <c r="F497" s="4"/>
    </row>
    <row r="498" spans="6:6" x14ac:dyDescent="0.15">
      <c r="F498" s="4"/>
    </row>
    <row r="499" spans="6:6" x14ac:dyDescent="0.15">
      <c r="F499" s="4"/>
    </row>
    <row r="500" spans="6:6" x14ac:dyDescent="0.15">
      <c r="F500" s="4"/>
    </row>
    <row r="501" spans="6:6" x14ac:dyDescent="0.15">
      <c r="F501" s="4"/>
    </row>
    <row r="502" spans="6:6" x14ac:dyDescent="0.15">
      <c r="F502" s="4"/>
    </row>
    <row r="503" spans="6:6" x14ac:dyDescent="0.15">
      <c r="F503" s="4"/>
    </row>
    <row r="504" spans="6:6" x14ac:dyDescent="0.15">
      <c r="F504" s="4"/>
    </row>
    <row r="505" spans="6:6" x14ac:dyDescent="0.15">
      <c r="F505" s="4"/>
    </row>
    <row r="506" spans="6:6" x14ac:dyDescent="0.15">
      <c r="F506" s="4"/>
    </row>
    <row r="507" spans="6:6" x14ac:dyDescent="0.15">
      <c r="F507" s="4"/>
    </row>
    <row r="508" spans="6:6" x14ac:dyDescent="0.15">
      <c r="F508" s="4"/>
    </row>
    <row r="509" spans="6:6" x14ac:dyDescent="0.15">
      <c r="F509" s="4"/>
    </row>
    <row r="510" spans="6:6" x14ac:dyDescent="0.15">
      <c r="F510" s="4"/>
    </row>
    <row r="511" spans="6:6" x14ac:dyDescent="0.15">
      <c r="F511" s="4"/>
    </row>
    <row r="512" spans="6:6" x14ac:dyDescent="0.15">
      <c r="F512" s="4"/>
    </row>
    <row r="513" spans="6:6" x14ac:dyDescent="0.15">
      <c r="F513" s="4"/>
    </row>
    <row r="514" spans="6:6" x14ac:dyDescent="0.15">
      <c r="F514" s="4"/>
    </row>
    <row r="515" spans="6:6" x14ac:dyDescent="0.15">
      <c r="F515" s="4"/>
    </row>
    <row r="516" spans="6:6" x14ac:dyDescent="0.15">
      <c r="F516" s="4"/>
    </row>
    <row r="517" spans="6:6" x14ac:dyDescent="0.15">
      <c r="F517" s="4"/>
    </row>
    <row r="518" spans="6:6" x14ac:dyDescent="0.15">
      <c r="F518" s="4"/>
    </row>
    <row r="519" spans="6:6" x14ac:dyDescent="0.15">
      <c r="F519" s="4"/>
    </row>
    <row r="520" spans="6:6" x14ac:dyDescent="0.15">
      <c r="F520" s="4"/>
    </row>
    <row r="521" spans="6:6" x14ac:dyDescent="0.15">
      <c r="F521" s="4"/>
    </row>
    <row r="522" spans="6:6" x14ac:dyDescent="0.15">
      <c r="F522" s="4"/>
    </row>
    <row r="523" spans="6:6" x14ac:dyDescent="0.15">
      <c r="F523" s="4"/>
    </row>
    <row r="524" spans="6:6" x14ac:dyDescent="0.15">
      <c r="F524" s="4"/>
    </row>
    <row r="525" spans="6:6" x14ac:dyDescent="0.15">
      <c r="F525" s="4"/>
    </row>
    <row r="526" spans="6:6" x14ac:dyDescent="0.15">
      <c r="F526" s="4"/>
    </row>
    <row r="527" spans="6:6" x14ac:dyDescent="0.15">
      <c r="F527" s="4"/>
    </row>
    <row r="528" spans="6:6" x14ac:dyDescent="0.15">
      <c r="F528" s="4"/>
    </row>
    <row r="529" spans="6:6" x14ac:dyDescent="0.15">
      <c r="F529" s="4"/>
    </row>
    <row r="530" spans="6:6" x14ac:dyDescent="0.15">
      <c r="F530" s="4"/>
    </row>
    <row r="531" spans="6:6" x14ac:dyDescent="0.15">
      <c r="F531" s="4"/>
    </row>
    <row r="532" spans="6:6" x14ac:dyDescent="0.15">
      <c r="F532" s="4"/>
    </row>
    <row r="533" spans="6:6" x14ac:dyDescent="0.15">
      <c r="F533" s="4"/>
    </row>
    <row r="534" spans="6:6" x14ac:dyDescent="0.15">
      <c r="F534" s="4"/>
    </row>
    <row r="535" spans="6:6" x14ac:dyDescent="0.15">
      <c r="F535" s="4"/>
    </row>
    <row r="536" spans="6:6" x14ac:dyDescent="0.15">
      <c r="F536" s="4"/>
    </row>
    <row r="537" spans="6:6" x14ac:dyDescent="0.15">
      <c r="F537" s="4"/>
    </row>
    <row r="538" spans="6:6" x14ac:dyDescent="0.15">
      <c r="F538" s="4"/>
    </row>
    <row r="539" spans="6:6" x14ac:dyDescent="0.15">
      <c r="F539" s="4"/>
    </row>
    <row r="540" spans="6:6" x14ac:dyDescent="0.15">
      <c r="F540" s="4"/>
    </row>
    <row r="541" spans="6:6" x14ac:dyDescent="0.15">
      <c r="F541" s="4"/>
    </row>
    <row r="542" spans="6:6" x14ac:dyDescent="0.15">
      <c r="F542" s="4"/>
    </row>
    <row r="543" spans="6:6" x14ac:dyDescent="0.15">
      <c r="F543" s="4"/>
    </row>
    <row r="544" spans="6:6" x14ac:dyDescent="0.15">
      <c r="F544" s="4"/>
    </row>
    <row r="545" spans="6:6" x14ac:dyDescent="0.15">
      <c r="F545" s="4"/>
    </row>
    <row r="546" spans="6:6" x14ac:dyDescent="0.15">
      <c r="F546" s="4"/>
    </row>
    <row r="547" spans="6:6" x14ac:dyDescent="0.15">
      <c r="F547" s="4"/>
    </row>
    <row r="548" spans="6:6" x14ac:dyDescent="0.15">
      <c r="F548" s="4"/>
    </row>
    <row r="549" spans="6:6" x14ac:dyDescent="0.15">
      <c r="F549" s="4"/>
    </row>
    <row r="550" spans="6:6" x14ac:dyDescent="0.15">
      <c r="F550" s="4"/>
    </row>
    <row r="551" spans="6:6" x14ac:dyDescent="0.15">
      <c r="F551" s="4"/>
    </row>
    <row r="552" spans="6:6" x14ac:dyDescent="0.15">
      <c r="F552" s="4"/>
    </row>
    <row r="553" spans="6:6" x14ac:dyDescent="0.15">
      <c r="F553" s="4"/>
    </row>
    <row r="554" spans="6:6" x14ac:dyDescent="0.15">
      <c r="F554" s="4"/>
    </row>
    <row r="555" spans="6:6" x14ac:dyDescent="0.15">
      <c r="F555" s="4"/>
    </row>
    <row r="556" spans="6:6" x14ac:dyDescent="0.15">
      <c r="F556" s="4"/>
    </row>
    <row r="557" spans="6:6" x14ac:dyDescent="0.15">
      <c r="F557" s="4"/>
    </row>
    <row r="558" spans="6:6" x14ac:dyDescent="0.15">
      <c r="F558" s="4"/>
    </row>
    <row r="559" spans="6:6" x14ac:dyDescent="0.15">
      <c r="F559" s="4"/>
    </row>
    <row r="560" spans="6:6" x14ac:dyDescent="0.15">
      <c r="F560" s="4"/>
    </row>
    <row r="561" spans="6:6" x14ac:dyDescent="0.15">
      <c r="F561" s="4"/>
    </row>
    <row r="562" spans="6:6" x14ac:dyDescent="0.15">
      <c r="F562" s="4"/>
    </row>
    <row r="563" spans="6:6" x14ac:dyDescent="0.15">
      <c r="F563" s="4"/>
    </row>
    <row r="564" spans="6:6" x14ac:dyDescent="0.15">
      <c r="F564" s="4"/>
    </row>
    <row r="565" spans="6:6" x14ac:dyDescent="0.15">
      <c r="F565" s="4"/>
    </row>
    <row r="566" spans="6:6" x14ac:dyDescent="0.15">
      <c r="F566" s="4"/>
    </row>
    <row r="567" spans="6:6" x14ac:dyDescent="0.15">
      <c r="F567" s="4"/>
    </row>
    <row r="568" spans="6:6" x14ac:dyDescent="0.15">
      <c r="F568" s="4"/>
    </row>
    <row r="569" spans="6:6" x14ac:dyDescent="0.15">
      <c r="F569" s="4"/>
    </row>
    <row r="570" spans="6:6" x14ac:dyDescent="0.15">
      <c r="F570" s="4"/>
    </row>
    <row r="571" spans="6:6" x14ac:dyDescent="0.15">
      <c r="F571" s="4"/>
    </row>
    <row r="572" spans="6:6" x14ac:dyDescent="0.15">
      <c r="F572" s="4"/>
    </row>
    <row r="573" spans="6:6" x14ac:dyDescent="0.15">
      <c r="F573" s="4"/>
    </row>
    <row r="574" spans="6:6" x14ac:dyDescent="0.15">
      <c r="F574" s="4"/>
    </row>
    <row r="575" spans="6:6" x14ac:dyDescent="0.15">
      <c r="F575" s="4"/>
    </row>
    <row r="576" spans="6:6" x14ac:dyDescent="0.15">
      <c r="F576" s="4"/>
    </row>
    <row r="577" spans="6:6" x14ac:dyDescent="0.15">
      <c r="F577" s="4"/>
    </row>
    <row r="578" spans="6:6" x14ac:dyDescent="0.15">
      <c r="F578" s="4"/>
    </row>
    <row r="579" spans="6:6" x14ac:dyDescent="0.15">
      <c r="F579" s="4"/>
    </row>
    <row r="580" spans="6:6" x14ac:dyDescent="0.15">
      <c r="F580" s="4"/>
    </row>
    <row r="581" spans="6:6" x14ac:dyDescent="0.15">
      <c r="F581" s="4"/>
    </row>
    <row r="582" spans="6:6" x14ac:dyDescent="0.15">
      <c r="F582" s="4"/>
    </row>
    <row r="583" spans="6:6" x14ac:dyDescent="0.15">
      <c r="F583" s="4"/>
    </row>
    <row r="584" spans="6:6" x14ac:dyDescent="0.15">
      <c r="F584" s="4"/>
    </row>
    <row r="585" spans="6:6" x14ac:dyDescent="0.15">
      <c r="F585" s="4"/>
    </row>
    <row r="586" spans="6:6" x14ac:dyDescent="0.15">
      <c r="F586" s="4"/>
    </row>
    <row r="587" spans="6:6" x14ac:dyDescent="0.15">
      <c r="F587" s="4"/>
    </row>
    <row r="588" spans="6:6" x14ac:dyDescent="0.15">
      <c r="F588" s="4"/>
    </row>
    <row r="589" spans="6:6" x14ac:dyDescent="0.15">
      <c r="F589" s="4"/>
    </row>
    <row r="590" spans="6:6" x14ac:dyDescent="0.15">
      <c r="F590" s="4"/>
    </row>
    <row r="591" spans="6:6" x14ac:dyDescent="0.15">
      <c r="F591" s="4"/>
    </row>
    <row r="592" spans="6:6" x14ac:dyDescent="0.15">
      <c r="F592" s="4"/>
    </row>
    <row r="593" spans="6:6" x14ac:dyDescent="0.15">
      <c r="F593" s="4"/>
    </row>
    <row r="594" spans="6:6" x14ac:dyDescent="0.15">
      <c r="F594" s="4"/>
    </row>
    <row r="595" spans="6:6" x14ac:dyDescent="0.15">
      <c r="F595" s="4"/>
    </row>
    <row r="596" spans="6:6" x14ac:dyDescent="0.15">
      <c r="F596" s="4"/>
    </row>
    <row r="597" spans="6:6" x14ac:dyDescent="0.15">
      <c r="F597" s="4"/>
    </row>
    <row r="598" spans="6:6" x14ac:dyDescent="0.15">
      <c r="F598" s="4"/>
    </row>
    <row r="599" spans="6:6" x14ac:dyDescent="0.15">
      <c r="F599" s="4"/>
    </row>
    <row r="600" spans="6:6" x14ac:dyDescent="0.15">
      <c r="F600" s="4"/>
    </row>
    <row r="601" spans="6:6" x14ac:dyDescent="0.15">
      <c r="F601" s="4"/>
    </row>
    <row r="602" spans="6:6" x14ac:dyDescent="0.15">
      <c r="F602" s="4"/>
    </row>
    <row r="603" spans="6:6" x14ac:dyDescent="0.15">
      <c r="F603" s="4"/>
    </row>
    <row r="604" spans="6:6" x14ac:dyDescent="0.15">
      <c r="F604" s="4"/>
    </row>
    <row r="605" spans="6:6" x14ac:dyDescent="0.15">
      <c r="F605" s="4"/>
    </row>
    <row r="606" spans="6:6" x14ac:dyDescent="0.15">
      <c r="F606" s="4"/>
    </row>
    <row r="607" spans="6:6" x14ac:dyDescent="0.15">
      <c r="F607" s="4"/>
    </row>
    <row r="608" spans="6:6" x14ac:dyDescent="0.15">
      <c r="F608" s="4"/>
    </row>
    <row r="609" spans="6:6" x14ac:dyDescent="0.15">
      <c r="F609" s="4"/>
    </row>
    <row r="610" spans="6:6" x14ac:dyDescent="0.15">
      <c r="F610" s="4"/>
    </row>
    <row r="611" spans="6:6" x14ac:dyDescent="0.15">
      <c r="F611" s="4"/>
    </row>
    <row r="612" spans="6:6" x14ac:dyDescent="0.15">
      <c r="F612" s="4"/>
    </row>
    <row r="613" spans="6:6" x14ac:dyDescent="0.15">
      <c r="F613" s="4"/>
    </row>
    <row r="614" spans="6:6" x14ac:dyDescent="0.15">
      <c r="F614" s="4"/>
    </row>
    <row r="615" spans="6:6" x14ac:dyDescent="0.15">
      <c r="F615" s="4"/>
    </row>
    <row r="616" spans="6:6" x14ac:dyDescent="0.15">
      <c r="F616" s="4"/>
    </row>
    <row r="617" spans="6:6" x14ac:dyDescent="0.15">
      <c r="F617" s="4"/>
    </row>
    <row r="618" spans="6:6" x14ac:dyDescent="0.15">
      <c r="F618" s="4"/>
    </row>
    <row r="619" spans="6:6" x14ac:dyDescent="0.15">
      <c r="F619" s="4"/>
    </row>
    <row r="620" spans="6:6" x14ac:dyDescent="0.15">
      <c r="F620" s="4"/>
    </row>
    <row r="621" spans="6:6" x14ac:dyDescent="0.15">
      <c r="F621" s="4"/>
    </row>
    <row r="622" spans="6:6" x14ac:dyDescent="0.15">
      <c r="F622" s="4"/>
    </row>
    <row r="623" spans="6:6" x14ac:dyDescent="0.15">
      <c r="F623" s="4"/>
    </row>
    <row r="624" spans="6:6" x14ac:dyDescent="0.15">
      <c r="F624" s="4"/>
    </row>
    <row r="625" spans="6:6" x14ac:dyDescent="0.15">
      <c r="F625" s="4"/>
    </row>
    <row r="626" spans="6:6" x14ac:dyDescent="0.15">
      <c r="F626" s="4"/>
    </row>
    <row r="627" spans="6:6" x14ac:dyDescent="0.15">
      <c r="F627" s="4"/>
    </row>
    <row r="628" spans="6:6" x14ac:dyDescent="0.15">
      <c r="F628" s="4"/>
    </row>
    <row r="629" spans="6:6" x14ac:dyDescent="0.15">
      <c r="F629" s="4"/>
    </row>
    <row r="630" spans="6:6" x14ac:dyDescent="0.15">
      <c r="F630" s="4"/>
    </row>
    <row r="631" spans="6:6" x14ac:dyDescent="0.15">
      <c r="F631" s="4"/>
    </row>
    <row r="632" spans="6:6" x14ac:dyDescent="0.15">
      <c r="F632" s="4"/>
    </row>
    <row r="633" spans="6:6" x14ac:dyDescent="0.15">
      <c r="F633" s="4"/>
    </row>
    <row r="634" spans="6:6" x14ac:dyDescent="0.15">
      <c r="F634" s="4"/>
    </row>
    <row r="635" spans="6:6" x14ac:dyDescent="0.15">
      <c r="F635" s="4"/>
    </row>
    <row r="636" spans="6:6" x14ac:dyDescent="0.15">
      <c r="F636" s="4"/>
    </row>
    <row r="637" spans="6:6" x14ac:dyDescent="0.15">
      <c r="F637" s="4"/>
    </row>
    <row r="638" spans="6:6" x14ac:dyDescent="0.15">
      <c r="F638" s="4"/>
    </row>
    <row r="639" spans="6:6" x14ac:dyDescent="0.15">
      <c r="F639" s="4"/>
    </row>
    <row r="640" spans="6:6" x14ac:dyDescent="0.15">
      <c r="F640" s="4"/>
    </row>
    <row r="641" spans="6:6" x14ac:dyDescent="0.15">
      <c r="F641" s="4"/>
    </row>
    <row r="642" spans="6:6" x14ac:dyDescent="0.15">
      <c r="F642" s="4"/>
    </row>
    <row r="643" spans="6:6" x14ac:dyDescent="0.15">
      <c r="F643" s="4"/>
    </row>
    <row r="644" spans="6:6" x14ac:dyDescent="0.15">
      <c r="F644" s="4"/>
    </row>
    <row r="645" spans="6:6" x14ac:dyDescent="0.15">
      <c r="F645" s="4"/>
    </row>
    <row r="646" spans="6:6" x14ac:dyDescent="0.15">
      <c r="F646" s="4"/>
    </row>
    <row r="647" spans="6:6" x14ac:dyDescent="0.15">
      <c r="F647" s="4"/>
    </row>
    <row r="648" spans="6:6" x14ac:dyDescent="0.15">
      <c r="F648" s="4"/>
    </row>
    <row r="649" spans="6:6" x14ac:dyDescent="0.15">
      <c r="F649" s="4"/>
    </row>
    <row r="650" spans="6:6" x14ac:dyDescent="0.15">
      <c r="F650" s="4"/>
    </row>
    <row r="651" spans="6:6" x14ac:dyDescent="0.15">
      <c r="F651" s="4"/>
    </row>
    <row r="652" spans="6:6" x14ac:dyDescent="0.15">
      <c r="F652" s="4"/>
    </row>
    <row r="653" spans="6:6" x14ac:dyDescent="0.15">
      <c r="F653" s="4"/>
    </row>
    <row r="654" spans="6:6" x14ac:dyDescent="0.15">
      <c r="F654" s="4"/>
    </row>
    <row r="655" spans="6:6" x14ac:dyDescent="0.15">
      <c r="F655" s="4"/>
    </row>
    <row r="656" spans="6:6" x14ac:dyDescent="0.15">
      <c r="F656" s="4"/>
    </row>
    <row r="657" spans="6:6" x14ac:dyDescent="0.15">
      <c r="F657" s="4"/>
    </row>
    <row r="658" spans="6:6" x14ac:dyDescent="0.15">
      <c r="F658" s="4"/>
    </row>
    <row r="659" spans="6:6" x14ac:dyDescent="0.15">
      <c r="F659" s="4"/>
    </row>
    <row r="660" spans="6:6" x14ac:dyDescent="0.15">
      <c r="F660" s="4"/>
    </row>
    <row r="661" spans="6:6" x14ac:dyDescent="0.15">
      <c r="F661" s="4"/>
    </row>
    <row r="662" spans="6:6" x14ac:dyDescent="0.15">
      <c r="F662" s="4"/>
    </row>
    <row r="663" spans="6:6" x14ac:dyDescent="0.15">
      <c r="F663" s="4"/>
    </row>
    <row r="664" spans="6:6" x14ac:dyDescent="0.15">
      <c r="F664" s="4"/>
    </row>
    <row r="665" spans="6:6" x14ac:dyDescent="0.15">
      <c r="F665" s="4"/>
    </row>
    <row r="666" spans="6:6" x14ac:dyDescent="0.15">
      <c r="F666" s="4"/>
    </row>
    <row r="667" spans="6:6" x14ac:dyDescent="0.15">
      <c r="F667" s="4"/>
    </row>
    <row r="668" spans="6:6" x14ac:dyDescent="0.15">
      <c r="F668" s="4"/>
    </row>
    <row r="669" spans="6:6" x14ac:dyDescent="0.15">
      <c r="F669" s="4"/>
    </row>
    <row r="670" spans="6:6" x14ac:dyDescent="0.15">
      <c r="F670" s="4"/>
    </row>
    <row r="671" spans="6:6" x14ac:dyDescent="0.15">
      <c r="F671" s="4"/>
    </row>
    <row r="672" spans="6:6" x14ac:dyDescent="0.15">
      <c r="F672" s="4"/>
    </row>
    <row r="673" spans="6:6" x14ac:dyDescent="0.15">
      <c r="F673" s="4"/>
    </row>
    <row r="674" spans="6:6" x14ac:dyDescent="0.15">
      <c r="F674" s="4"/>
    </row>
    <row r="675" spans="6:6" x14ac:dyDescent="0.15">
      <c r="F675" s="4"/>
    </row>
    <row r="676" spans="6:6" x14ac:dyDescent="0.15">
      <c r="F676" s="4"/>
    </row>
    <row r="677" spans="6:6" x14ac:dyDescent="0.15">
      <c r="F677" s="4"/>
    </row>
    <row r="678" spans="6:6" x14ac:dyDescent="0.15">
      <c r="F678" s="4"/>
    </row>
    <row r="679" spans="6:6" x14ac:dyDescent="0.15">
      <c r="F679" s="4"/>
    </row>
    <row r="680" spans="6:6" x14ac:dyDescent="0.15">
      <c r="F680" s="4"/>
    </row>
    <row r="681" spans="6:6" x14ac:dyDescent="0.15">
      <c r="F681" s="4"/>
    </row>
    <row r="682" spans="6:6" x14ac:dyDescent="0.15">
      <c r="F682" s="4"/>
    </row>
    <row r="683" spans="6:6" x14ac:dyDescent="0.15">
      <c r="F683" s="4"/>
    </row>
    <row r="684" spans="6:6" x14ac:dyDescent="0.15">
      <c r="F684" s="4"/>
    </row>
    <row r="685" spans="6:6" x14ac:dyDescent="0.15">
      <c r="F685" s="4"/>
    </row>
    <row r="686" spans="6:6" x14ac:dyDescent="0.15">
      <c r="F686" s="4"/>
    </row>
    <row r="687" spans="6:6" x14ac:dyDescent="0.15">
      <c r="F687" s="4"/>
    </row>
    <row r="688" spans="6:6" x14ac:dyDescent="0.15">
      <c r="F688" s="4"/>
    </row>
    <row r="689" spans="6:6" x14ac:dyDescent="0.15">
      <c r="F689" s="4"/>
    </row>
    <row r="690" spans="6:6" x14ac:dyDescent="0.15">
      <c r="F690" s="4"/>
    </row>
    <row r="691" spans="6:6" x14ac:dyDescent="0.15">
      <c r="F691" s="4"/>
    </row>
    <row r="692" spans="6:6" x14ac:dyDescent="0.15">
      <c r="F692" s="4"/>
    </row>
    <row r="693" spans="6:6" x14ac:dyDescent="0.15">
      <c r="F693" s="4"/>
    </row>
    <row r="694" spans="6:6" x14ac:dyDescent="0.15">
      <c r="F694" s="4"/>
    </row>
    <row r="695" spans="6:6" x14ac:dyDescent="0.15">
      <c r="F695" s="4"/>
    </row>
    <row r="696" spans="6:6" x14ac:dyDescent="0.15">
      <c r="F696" s="4"/>
    </row>
    <row r="697" spans="6:6" x14ac:dyDescent="0.15">
      <c r="F697" s="4"/>
    </row>
    <row r="698" spans="6:6" x14ac:dyDescent="0.15">
      <c r="F698" s="4"/>
    </row>
    <row r="699" spans="6:6" x14ac:dyDescent="0.15">
      <c r="F699" s="4"/>
    </row>
    <row r="700" spans="6:6" x14ac:dyDescent="0.15">
      <c r="F700" s="4"/>
    </row>
    <row r="701" spans="6:6" x14ac:dyDescent="0.15">
      <c r="F701" s="4"/>
    </row>
    <row r="702" spans="6:6" x14ac:dyDescent="0.15">
      <c r="F702" s="4"/>
    </row>
    <row r="703" spans="6:6" x14ac:dyDescent="0.15">
      <c r="F703" s="4"/>
    </row>
    <row r="704" spans="6:6" x14ac:dyDescent="0.15">
      <c r="F704" s="4"/>
    </row>
    <row r="705" spans="6:6" x14ac:dyDescent="0.15">
      <c r="F705" s="4"/>
    </row>
    <row r="706" spans="6:6" x14ac:dyDescent="0.15">
      <c r="F706" s="4"/>
    </row>
    <row r="707" spans="6:6" x14ac:dyDescent="0.15">
      <c r="F707" s="4"/>
    </row>
    <row r="708" spans="6:6" x14ac:dyDescent="0.15">
      <c r="F708" s="4"/>
    </row>
    <row r="709" spans="6:6" x14ac:dyDescent="0.15">
      <c r="F709" s="4"/>
    </row>
    <row r="710" spans="6:6" x14ac:dyDescent="0.15">
      <c r="F710" s="4"/>
    </row>
    <row r="711" spans="6:6" x14ac:dyDescent="0.15">
      <c r="F711" s="4"/>
    </row>
    <row r="712" spans="6:6" x14ac:dyDescent="0.15">
      <c r="F712" s="4"/>
    </row>
    <row r="713" spans="6:6" x14ac:dyDescent="0.15">
      <c r="F713" s="4"/>
    </row>
    <row r="714" spans="6:6" x14ac:dyDescent="0.15">
      <c r="F714" s="4"/>
    </row>
    <row r="715" spans="6:6" x14ac:dyDescent="0.15">
      <c r="F715" s="4"/>
    </row>
    <row r="716" spans="6:6" x14ac:dyDescent="0.15">
      <c r="F716" s="4"/>
    </row>
    <row r="717" spans="6:6" x14ac:dyDescent="0.15">
      <c r="F717" s="4"/>
    </row>
    <row r="718" spans="6:6" x14ac:dyDescent="0.15">
      <c r="F718" s="4"/>
    </row>
    <row r="719" spans="6:6" x14ac:dyDescent="0.15">
      <c r="F719" s="4"/>
    </row>
    <row r="720" spans="6:6" x14ac:dyDescent="0.15">
      <c r="F720" s="4"/>
    </row>
    <row r="721" spans="6:6" x14ac:dyDescent="0.15">
      <c r="F721" s="4"/>
    </row>
    <row r="722" spans="6:6" x14ac:dyDescent="0.15">
      <c r="F722" s="4"/>
    </row>
    <row r="723" spans="6:6" x14ac:dyDescent="0.15">
      <c r="F723" s="4"/>
    </row>
    <row r="724" spans="6:6" x14ac:dyDescent="0.15">
      <c r="F724" s="4"/>
    </row>
    <row r="725" spans="6:6" x14ac:dyDescent="0.15">
      <c r="F725" s="4"/>
    </row>
    <row r="726" spans="6:6" x14ac:dyDescent="0.15">
      <c r="F726" s="4"/>
    </row>
    <row r="727" spans="6:6" x14ac:dyDescent="0.15">
      <c r="F727" s="4"/>
    </row>
    <row r="728" spans="6:6" x14ac:dyDescent="0.15">
      <c r="F728" s="4"/>
    </row>
    <row r="729" spans="6:6" x14ac:dyDescent="0.15">
      <c r="F729" s="4"/>
    </row>
    <row r="730" spans="6:6" x14ac:dyDescent="0.15">
      <c r="F730" s="4"/>
    </row>
    <row r="731" spans="6:6" x14ac:dyDescent="0.15">
      <c r="F731" s="4"/>
    </row>
    <row r="732" spans="6:6" x14ac:dyDescent="0.15">
      <c r="F732" s="4"/>
    </row>
    <row r="733" spans="6:6" x14ac:dyDescent="0.15">
      <c r="F733" s="4"/>
    </row>
    <row r="734" spans="6:6" x14ac:dyDescent="0.15">
      <c r="F734" s="4"/>
    </row>
    <row r="735" spans="6:6" x14ac:dyDescent="0.15">
      <c r="F735" s="4"/>
    </row>
    <row r="736" spans="6:6" x14ac:dyDescent="0.15">
      <c r="F736" s="4"/>
    </row>
    <row r="737" spans="6:6" x14ac:dyDescent="0.15">
      <c r="F737" s="4"/>
    </row>
    <row r="738" spans="6:6" x14ac:dyDescent="0.15">
      <c r="F738" s="4"/>
    </row>
    <row r="739" spans="6:6" x14ac:dyDescent="0.15">
      <c r="F739" s="4"/>
    </row>
    <row r="740" spans="6:6" x14ac:dyDescent="0.15">
      <c r="F740" s="4"/>
    </row>
    <row r="741" spans="6:6" x14ac:dyDescent="0.15">
      <c r="F741" s="4"/>
    </row>
    <row r="742" spans="6:6" x14ac:dyDescent="0.15">
      <c r="F742" s="4"/>
    </row>
    <row r="743" spans="6:6" x14ac:dyDescent="0.15">
      <c r="F743" s="4"/>
    </row>
    <row r="744" spans="6:6" x14ac:dyDescent="0.15">
      <c r="F744" s="4"/>
    </row>
    <row r="745" spans="6:6" x14ac:dyDescent="0.15">
      <c r="F745" s="4"/>
    </row>
    <row r="746" spans="6:6" x14ac:dyDescent="0.15">
      <c r="F746" s="4"/>
    </row>
    <row r="747" spans="6:6" x14ac:dyDescent="0.15">
      <c r="F747" s="4"/>
    </row>
    <row r="748" spans="6:6" x14ac:dyDescent="0.15">
      <c r="F748" s="4"/>
    </row>
    <row r="749" spans="6:6" x14ac:dyDescent="0.15">
      <c r="F749" s="4"/>
    </row>
    <row r="750" spans="6:6" x14ac:dyDescent="0.15">
      <c r="F750" s="4"/>
    </row>
    <row r="751" spans="6:6" x14ac:dyDescent="0.15">
      <c r="F751" s="4"/>
    </row>
    <row r="752" spans="6:6" x14ac:dyDescent="0.15">
      <c r="F752" s="4"/>
    </row>
    <row r="753" spans="6:6" x14ac:dyDescent="0.15">
      <c r="F753" s="4"/>
    </row>
    <row r="754" spans="6:6" x14ac:dyDescent="0.15">
      <c r="F754" s="4"/>
    </row>
    <row r="755" spans="6:6" x14ac:dyDescent="0.15">
      <c r="F755" s="4"/>
    </row>
    <row r="756" spans="6:6" x14ac:dyDescent="0.15">
      <c r="F756" s="4"/>
    </row>
    <row r="757" spans="6:6" x14ac:dyDescent="0.15">
      <c r="F757" s="4"/>
    </row>
    <row r="758" spans="6:6" x14ac:dyDescent="0.15">
      <c r="F758" s="4"/>
    </row>
    <row r="759" spans="6:6" x14ac:dyDescent="0.15">
      <c r="F759" s="4"/>
    </row>
    <row r="760" spans="6:6" x14ac:dyDescent="0.15">
      <c r="F760" s="4"/>
    </row>
    <row r="761" spans="6:6" x14ac:dyDescent="0.15">
      <c r="F761" s="4"/>
    </row>
    <row r="762" spans="6:6" x14ac:dyDescent="0.15">
      <c r="F762" s="4"/>
    </row>
    <row r="763" spans="6:6" x14ac:dyDescent="0.15">
      <c r="F763" s="4"/>
    </row>
    <row r="764" spans="6:6" x14ac:dyDescent="0.15">
      <c r="F764" s="4"/>
    </row>
    <row r="765" spans="6:6" x14ac:dyDescent="0.15">
      <c r="F765" s="4"/>
    </row>
    <row r="766" spans="6:6" x14ac:dyDescent="0.15">
      <c r="F766" s="4"/>
    </row>
    <row r="767" spans="6:6" x14ac:dyDescent="0.15">
      <c r="F767" s="4"/>
    </row>
    <row r="768" spans="6:6" x14ac:dyDescent="0.15">
      <c r="F768" s="4"/>
    </row>
    <row r="769" spans="6:6" x14ac:dyDescent="0.15">
      <c r="F769" s="4"/>
    </row>
    <row r="770" spans="6:6" x14ac:dyDescent="0.15">
      <c r="F770" s="4"/>
    </row>
    <row r="771" spans="6:6" x14ac:dyDescent="0.15">
      <c r="F771" s="4"/>
    </row>
    <row r="772" spans="6:6" x14ac:dyDescent="0.15">
      <c r="F772" s="4"/>
    </row>
    <row r="773" spans="6:6" x14ac:dyDescent="0.15">
      <c r="F773" s="4"/>
    </row>
    <row r="774" spans="6:6" x14ac:dyDescent="0.15">
      <c r="F774" s="4"/>
    </row>
    <row r="775" spans="6:6" x14ac:dyDescent="0.15">
      <c r="F775" s="4"/>
    </row>
    <row r="776" spans="6:6" x14ac:dyDescent="0.15">
      <c r="F776" s="4"/>
    </row>
    <row r="777" spans="6:6" x14ac:dyDescent="0.15">
      <c r="F777" s="4"/>
    </row>
    <row r="778" spans="6:6" x14ac:dyDescent="0.15">
      <c r="F778" s="4"/>
    </row>
    <row r="779" spans="6:6" x14ac:dyDescent="0.15">
      <c r="F779" s="4"/>
    </row>
    <row r="780" spans="6:6" x14ac:dyDescent="0.15">
      <c r="F780" s="4"/>
    </row>
    <row r="781" spans="6:6" x14ac:dyDescent="0.15">
      <c r="F781" s="4"/>
    </row>
    <row r="782" spans="6:6" x14ac:dyDescent="0.15">
      <c r="F782" s="4"/>
    </row>
    <row r="783" spans="6:6" x14ac:dyDescent="0.15">
      <c r="F783" s="4"/>
    </row>
    <row r="784" spans="6:6" x14ac:dyDescent="0.15">
      <c r="F784" s="4"/>
    </row>
    <row r="785" spans="6:6" x14ac:dyDescent="0.15">
      <c r="F785" s="4"/>
    </row>
    <row r="786" spans="6:6" x14ac:dyDescent="0.15">
      <c r="F786" s="4"/>
    </row>
    <row r="787" spans="6:6" x14ac:dyDescent="0.15">
      <c r="F787" s="4"/>
    </row>
    <row r="788" spans="6:6" x14ac:dyDescent="0.15">
      <c r="F788" s="4"/>
    </row>
    <row r="789" spans="6:6" x14ac:dyDescent="0.15">
      <c r="F789" s="4"/>
    </row>
    <row r="790" spans="6:6" x14ac:dyDescent="0.15">
      <c r="F790" s="4"/>
    </row>
    <row r="791" spans="6:6" x14ac:dyDescent="0.15">
      <c r="F791" s="4"/>
    </row>
    <row r="792" spans="6:6" x14ac:dyDescent="0.15">
      <c r="F792" s="4"/>
    </row>
    <row r="793" spans="6:6" x14ac:dyDescent="0.15">
      <c r="F793" s="4"/>
    </row>
    <row r="794" spans="6:6" x14ac:dyDescent="0.15">
      <c r="F794" s="4"/>
    </row>
    <row r="795" spans="6:6" x14ac:dyDescent="0.15">
      <c r="F795" s="4"/>
    </row>
    <row r="796" spans="6:6" x14ac:dyDescent="0.15">
      <c r="F796" s="4"/>
    </row>
    <row r="797" spans="6:6" x14ac:dyDescent="0.15">
      <c r="F797" s="4"/>
    </row>
    <row r="798" spans="6:6" x14ac:dyDescent="0.15">
      <c r="F798" s="4"/>
    </row>
    <row r="799" spans="6:6" x14ac:dyDescent="0.15">
      <c r="F799" s="4"/>
    </row>
    <row r="800" spans="6:6" x14ac:dyDescent="0.15">
      <c r="F800" s="4"/>
    </row>
    <row r="801" spans="6:6" x14ac:dyDescent="0.15">
      <c r="F801" s="4"/>
    </row>
    <row r="802" spans="6:6" x14ac:dyDescent="0.15">
      <c r="F802" s="4"/>
    </row>
    <row r="803" spans="6:6" x14ac:dyDescent="0.15">
      <c r="F803" s="4"/>
    </row>
    <row r="804" spans="6:6" x14ac:dyDescent="0.15">
      <c r="F804" s="4"/>
    </row>
    <row r="805" spans="6:6" x14ac:dyDescent="0.15">
      <c r="F805" s="4"/>
    </row>
    <row r="806" spans="6:6" x14ac:dyDescent="0.15">
      <c r="F806" s="4"/>
    </row>
    <row r="807" spans="6:6" x14ac:dyDescent="0.15">
      <c r="F807" s="4"/>
    </row>
    <row r="808" spans="6:6" x14ac:dyDescent="0.15">
      <c r="F808" s="4"/>
    </row>
    <row r="809" spans="6:6" x14ac:dyDescent="0.15">
      <c r="F809" s="4"/>
    </row>
    <row r="810" spans="6:6" x14ac:dyDescent="0.15">
      <c r="F810" s="4"/>
    </row>
    <row r="811" spans="6:6" x14ac:dyDescent="0.15">
      <c r="F811" s="4"/>
    </row>
    <row r="812" spans="6:6" x14ac:dyDescent="0.15">
      <c r="F812" s="4"/>
    </row>
    <row r="813" spans="6:6" x14ac:dyDescent="0.15">
      <c r="F813" s="4"/>
    </row>
    <row r="814" spans="6:6" x14ac:dyDescent="0.15">
      <c r="F814" s="4"/>
    </row>
    <row r="815" spans="6:6" x14ac:dyDescent="0.15">
      <c r="F815" s="4"/>
    </row>
    <row r="816" spans="6:6" x14ac:dyDescent="0.15">
      <c r="F816" s="4"/>
    </row>
    <row r="817" spans="6:6" x14ac:dyDescent="0.15">
      <c r="F817" s="4"/>
    </row>
    <row r="818" spans="6:6" x14ac:dyDescent="0.15">
      <c r="F818" s="4"/>
    </row>
    <row r="819" spans="6:6" x14ac:dyDescent="0.15">
      <c r="F819" s="4"/>
    </row>
    <row r="820" spans="6:6" x14ac:dyDescent="0.15">
      <c r="F820" s="4"/>
    </row>
    <row r="821" spans="6:6" x14ac:dyDescent="0.15">
      <c r="F821" s="4"/>
    </row>
    <row r="822" spans="6:6" x14ac:dyDescent="0.15">
      <c r="F822" s="4"/>
    </row>
    <row r="823" spans="6:6" x14ac:dyDescent="0.15">
      <c r="F823" s="4"/>
    </row>
    <row r="824" spans="6:6" x14ac:dyDescent="0.15">
      <c r="F824" s="4"/>
    </row>
    <row r="825" spans="6:6" x14ac:dyDescent="0.15">
      <c r="F825" s="4"/>
    </row>
    <row r="826" spans="6:6" x14ac:dyDescent="0.15">
      <c r="F826" s="4"/>
    </row>
    <row r="827" spans="6:6" x14ac:dyDescent="0.15">
      <c r="F827" s="4"/>
    </row>
  </sheetData>
  <mergeCells count="4">
    <mergeCell ref="L10:O10"/>
    <mergeCell ref="M11:O11"/>
    <mergeCell ref="M12:O12"/>
    <mergeCell ref="M13:O13"/>
  </mergeCells>
  <conditionalFormatting sqref="C251:C293">
    <cfRule type="containsText" dxfId="11" priority="11" operator="containsText" text="90909090909">
      <formula>NOT(ISERROR(SEARCH("90909090909",C251)))</formula>
    </cfRule>
  </conditionalFormatting>
  <conditionalFormatting sqref="D6:D316">
    <cfRule type="duplicateValues" dxfId="10" priority="57"/>
    <cfRule type="duplicateValues" dxfId="9" priority="58"/>
  </conditionalFormatting>
  <conditionalFormatting sqref="E1:E4">
    <cfRule type="duplicateValues" dxfId="8" priority="10"/>
  </conditionalFormatting>
  <conditionalFormatting sqref="E6:E8 E10:E21 D5:D21 D22:E369">
    <cfRule type="duplicateValues" dxfId="7" priority="61" stopIfTrue="1"/>
  </conditionalFormatting>
  <conditionalFormatting sqref="E6:E8 E10:E21 D5:D21 D22:E443">
    <cfRule type="duplicateValues" dxfId="6" priority="66"/>
  </conditionalFormatting>
  <conditionalFormatting sqref="E6:E8 E10:E28">
    <cfRule type="duplicateValues" dxfId="5" priority="37"/>
  </conditionalFormatting>
  <conditionalFormatting sqref="E9">
    <cfRule type="duplicateValues" dxfId="4" priority="4" stopIfTrue="1"/>
    <cfRule type="duplicateValues" dxfId="3" priority="5"/>
  </conditionalFormatting>
  <conditionalFormatting sqref="E30">
    <cfRule type="duplicateValues" dxfId="2" priority="1"/>
  </conditionalFormatting>
  <conditionalFormatting sqref="E174:E181 E6:E8 E183:E217 E10:E172">
    <cfRule type="duplicateValues" dxfId="1" priority="36"/>
  </conditionalFormatting>
  <conditionalFormatting sqref="F2">
    <cfRule type="duplicateValues" dxfId="0" priority="8"/>
  </conditionalFormatting>
  <dataValidations count="3">
    <dataValidation type="list" allowBlank="1" showInputMessage="1" showErrorMessage="1" sqref="C6:C58 C60:C81 C83:C86 C87:C1197" xr:uid="{6C9FE09B-8961-6D46-A22A-0E324BE9A8A4}">
      <formula1>"LVPL,LNDN,SEWL,FRTH,BFST,PLYM,TEGN,FWEY,MHVN,TYNE,TEES,FALM,MDWY,SOTN,JRSY,SVOE,HARC,HUMB,LWCK,SHRM,ABDN,UNKNOWN,PSTH,DOVR,GUER,CLYD,GYAR,BSTL,INVN"</formula1>
    </dataValidation>
    <dataValidation type="list" allowBlank="1" showInputMessage="1" showErrorMessage="1" sqref="C82" xr:uid="{D405FFE4-2D2A-684B-9B3B-5F5C098C8258}">
      <formula1>$I$12:$I$41</formula1>
    </dataValidation>
    <dataValidation type="list" allowBlank="1" showInputMessage="1" showErrorMessage="1" sqref="F87:F1287 F6:F86" xr:uid="{1A385BC9-2FA6-EF4E-9AC6-AC65E87395A3}">
      <formula1>"1,2,3"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2024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 Smith</cp:lastModifiedBy>
  <dcterms:created xsi:type="dcterms:W3CDTF">2017-02-03T07:30:34Z</dcterms:created>
  <dcterms:modified xsi:type="dcterms:W3CDTF">2024-05-03T17:02:48Z</dcterms:modified>
</cp:coreProperties>
</file>